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173" i="1" l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G383" i="1"/>
  <c r="I383" i="1"/>
  <c r="F341" i="1"/>
  <c r="H341" i="1"/>
  <c r="J341" i="1"/>
  <c r="I299" i="1"/>
  <c r="G299" i="1"/>
  <c r="F257" i="1"/>
  <c r="H257" i="1"/>
  <c r="J257" i="1"/>
  <c r="I215" i="1"/>
  <c r="G215" i="1"/>
  <c r="J173" i="1"/>
  <c r="F173" i="1"/>
  <c r="I131" i="1"/>
  <c r="G131" i="1"/>
  <c r="G89" i="1"/>
  <c r="I89" i="1"/>
  <c r="F131" i="1"/>
  <c r="H131" i="1"/>
  <c r="J131" i="1"/>
  <c r="G173" i="1"/>
  <c r="I173" i="1"/>
  <c r="F215" i="1"/>
  <c r="H215" i="1"/>
  <c r="J215" i="1"/>
  <c r="G257" i="1"/>
  <c r="I257" i="1"/>
  <c r="F299" i="1"/>
  <c r="H299" i="1"/>
  <c r="J299" i="1"/>
  <c r="G341" i="1"/>
  <c r="I341" i="1"/>
  <c r="F383" i="1"/>
  <c r="H383" i="1"/>
  <c r="J383" i="1"/>
  <c r="G425" i="1"/>
  <c r="I425" i="1"/>
  <c r="F467" i="1"/>
  <c r="H467" i="1"/>
  <c r="J467" i="1"/>
  <c r="G509" i="1"/>
  <c r="I509" i="1"/>
  <c r="F551" i="1"/>
  <c r="H551" i="1"/>
  <c r="J551" i="1"/>
  <c r="G593" i="1"/>
  <c r="I593" i="1"/>
  <c r="F89" i="1"/>
  <c r="H89" i="1"/>
  <c r="J89" i="1"/>
  <c r="J47" i="1"/>
  <c r="I47" i="1"/>
  <c r="H47" i="1"/>
  <c r="G47" i="1"/>
  <c r="F47" i="1"/>
  <c r="G594" i="1" l="1"/>
  <c r="I594" i="1"/>
  <c r="J594" i="1"/>
  <c r="H594" i="1"/>
  <c r="F594" i="1"/>
  <c r="L158" i="1"/>
  <c r="L153" i="1"/>
  <c r="L383" i="1"/>
  <c r="L353" i="1"/>
  <c r="L410" i="1"/>
  <c r="L405" i="1"/>
  <c r="L551" i="1"/>
  <c r="L521" i="1"/>
  <c r="L123" i="1"/>
  <c r="L299" i="1"/>
  <c r="L269" i="1"/>
  <c r="L550" i="1"/>
  <c r="L173" i="1"/>
  <c r="L143" i="1"/>
  <c r="L466" i="1"/>
  <c r="L279" i="1"/>
  <c r="L284" i="1"/>
  <c r="L74" i="1"/>
  <c r="L69" i="1"/>
  <c r="L215" i="1"/>
  <c r="L185" i="1"/>
  <c r="L27" i="1"/>
  <c r="L32" i="1"/>
  <c r="L509" i="1"/>
  <c r="L479" i="1"/>
  <c r="L593" i="1"/>
  <c r="L563" i="1"/>
  <c r="L489" i="1"/>
  <c r="L494" i="1"/>
  <c r="L131" i="1"/>
  <c r="L101" i="1"/>
  <c r="L207" i="1"/>
  <c r="L585" i="1"/>
  <c r="L88" i="1"/>
  <c r="L501" i="1"/>
  <c r="L382" i="1"/>
  <c r="L291" i="1"/>
  <c r="L59" i="1"/>
  <c r="L89" i="1"/>
  <c r="L437" i="1"/>
  <c r="L467" i="1"/>
  <c r="L311" i="1"/>
  <c r="L341" i="1"/>
  <c r="L172" i="1"/>
  <c r="L237" i="1"/>
  <c r="L242" i="1"/>
  <c r="L447" i="1"/>
  <c r="L452" i="1"/>
  <c r="L340" i="1"/>
  <c r="L543" i="1"/>
  <c r="L508" i="1"/>
  <c r="L425" i="1"/>
  <c r="L395" i="1"/>
  <c r="L227" i="1"/>
  <c r="L257" i="1"/>
  <c r="L214" i="1"/>
  <c r="L536" i="1"/>
  <c r="L531" i="1"/>
  <c r="L249" i="1"/>
  <c r="L46" i="1"/>
  <c r="L17" i="1"/>
  <c r="L47" i="1"/>
  <c r="L594" i="1"/>
  <c r="L81" i="1"/>
  <c r="L375" i="1"/>
  <c r="L111" i="1"/>
  <c r="L116" i="1"/>
  <c r="L363" i="1"/>
  <c r="L368" i="1"/>
  <c r="L200" i="1"/>
  <c r="L195" i="1"/>
  <c r="L326" i="1"/>
  <c r="L321" i="1"/>
  <c r="L417" i="1"/>
  <c r="L424" i="1"/>
  <c r="L578" i="1"/>
  <c r="L573" i="1"/>
  <c r="L130" i="1"/>
  <c r="L592" i="1"/>
  <c r="L298" i="1"/>
  <c r="L165" i="1"/>
  <c r="L256" i="1"/>
  <c r="L39" i="1"/>
  <c r="L459" i="1"/>
  <c r="L333" i="1"/>
</calcChain>
</file>

<file path=xl/sharedStrings.xml><?xml version="1.0" encoding="utf-8"?>
<sst xmlns="http://schemas.openxmlformats.org/spreadsheetml/2006/main" count="627" uniqueCount="118">
  <si>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</si>
  <si>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</si>
  <si>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</si>
  <si>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</si>
  <si>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</si>
  <si>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</si>
  <si>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</si>
  <si>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</si>
  <si>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</si>
  <si>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</si>
  <si>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</si>
  <si>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</si>
  <si>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</si>
  <si>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</si>
  <si>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</si>
  <si>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</si>
  <si>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</si>
  <si>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</si>
  <si>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</si>
  <si>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</si>
  <si>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</si>
  <si>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</si>
  <si>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</si>
  <si>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</si>
  <si>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</si>
  <si>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</si>
  <si>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</si>
  <si>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</si>
  <si>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</si>
  <si>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</si>
  <si>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</si>
  <si>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</si>
  <si>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</si>
  <si>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</si>
  <si>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</si>
  <si>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</si>
  <si>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</si>
  <si>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</si>
  <si>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</si>
  <si>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</si>
  <si>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</si>
  <si>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</si>
  <si>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</si>
  <si>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</si>
  <si>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</si>
  <si>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Иваническа СОШ</t>
  </si>
  <si>
    <t>Оладьи с яблоком</t>
  </si>
  <si>
    <t>Чай с молоком</t>
  </si>
  <si>
    <t>Молоко сгущенное</t>
  </si>
  <si>
    <t>Бутербодс маслом</t>
  </si>
  <si>
    <t>Салат из моркови с яблоками</t>
  </si>
  <si>
    <t>Суп с фрикадельками</t>
  </si>
  <si>
    <t>Сосиска</t>
  </si>
  <si>
    <t>Макароны отварные</t>
  </si>
  <si>
    <t>Напиток из плодов шиповника</t>
  </si>
  <si>
    <t>Хлеб пшеничный</t>
  </si>
  <si>
    <t>хлеб ржанной</t>
  </si>
  <si>
    <t>Каша молочная Дружба</t>
  </si>
  <si>
    <t>Кофейный напиток</t>
  </si>
  <si>
    <t>Груша</t>
  </si>
  <si>
    <t>Салат из карофеля с зел.гороком "Зимний"</t>
  </si>
  <si>
    <t>Суп - лапша</t>
  </si>
  <si>
    <t>Плов из говядины</t>
  </si>
  <si>
    <t>Чай с сахаром</t>
  </si>
  <si>
    <t>Хлеб ржанной</t>
  </si>
  <si>
    <t>Суп молочный с макароными изделиями</t>
  </si>
  <si>
    <t>Сыр</t>
  </si>
  <si>
    <t>Масло</t>
  </si>
  <si>
    <t>Винегрет овощной</t>
  </si>
  <si>
    <t>Рассольник "Ленинградский"</t>
  </si>
  <si>
    <t>Бефстроганов из отварного мяса</t>
  </si>
  <si>
    <t>Каша гречневая рассыпчатая</t>
  </si>
  <si>
    <t>Чай с лимоном</t>
  </si>
  <si>
    <t>Каша пшенная</t>
  </si>
  <si>
    <t>Масло (порциями)</t>
  </si>
  <si>
    <t>Яблоки</t>
  </si>
  <si>
    <t>Какао с молоком</t>
  </si>
  <si>
    <t>Салат из свеклы с яблоками</t>
  </si>
  <si>
    <t>Щи со сметаной</t>
  </si>
  <si>
    <t>Рыба тушенная в томате с овощами</t>
  </si>
  <si>
    <t>Рис отварной</t>
  </si>
  <si>
    <t>Сок натуральный</t>
  </si>
  <si>
    <t>1.00</t>
  </si>
  <si>
    <t>Каша рисовая</t>
  </si>
  <si>
    <t>Бутерброд с сыром</t>
  </si>
  <si>
    <t>Зефир</t>
  </si>
  <si>
    <t>Салат из белокочанной капусты</t>
  </si>
  <si>
    <t>Суп картофельный с бобовыми(горох)</t>
  </si>
  <si>
    <t>Котлеты или биточки рыбные</t>
  </si>
  <si>
    <t>Картофель отварной</t>
  </si>
  <si>
    <t>Кисель из концентрата</t>
  </si>
  <si>
    <t>Каша манная молочная жидкая</t>
  </si>
  <si>
    <t>Салат из белокачанной капусты</t>
  </si>
  <si>
    <t>Суп с рыбными консервами</t>
  </si>
  <si>
    <t>Тефтели п/ф</t>
  </si>
  <si>
    <t>Хлеб ранной</t>
  </si>
  <si>
    <t>Соус молочный</t>
  </si>
  <si>
    <t>10.00</t>
  </si>
  <si>
    <t>Суп молочный</t>
  </si>
  <si>
    <t>Салат картофельный с томатами</t>
  </si>
  <si>
    <t>Суп картофельный с клецками</t>
  </si>
  <si>
    <t>Сарделька отварная</t>
  </si>
  <si>
    <t>Капуста тушенная</t>
  </si>
  <si>
    <t>Компот из смеси сухофруктов</t>
  </si>
  <si>
    <t>Каша ячневая молочная вязкая</t>
  </si>
  <si>
    <t>Салат из картофеля с огурцами</t>
  </si>
  <si>
    <t>Суп крестьянский с крупой</t>
  </si>
  <si>
    <t>Овощное рагу</t>
  </si>
  <si>
    <t>Хлеб ржаной</t>
  </si>
  <si>
    <t>Запеканка из творога</t>
  </si>
  <si>
    <t>Борщ с капустой и картофелем</t>
  </si>
  <si>
    <t>Гуляш из отварного мяса</t>
  </si>
  <si>
    <t>Каша овсянная геркулесовая молочная вязкая</t>
  </si>
  <si>
    <t>Яблоко</t>
  </si>
  <si>
    <t>Салат из свеих помдоров</t>
  </si>
  <si>
    <t>Суп картофельный с гречкой</t>
  </si>
  <si>
    <t>Птица отварная</t>
  </si>
  <si>
    <t>Кисель из консервантов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</si>
</sst>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45" activePane="bottomRight" state="frozen"/>
      <selection pane="topRight" activeCell="E1" sqref="E1"/>
      <selection pane="bottomLeft" activeCell="A6" sqref="A6"/>
      <selection pane="bottomRight" activeCell="E398" sqref="E3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45</v>
      </c>
      <c r="D1" s="65"/>
      <c r="E1" s="65"/>
      <c r="F1" s="13" t="s">
        <v>16</v>
      </c>
      <c r="G1" s="2" t="s">
        <v>17</v>
      </c>
      <c r="H1" s="66"/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9.6999999999999993</v>
      </c>
      <c r="H6" s="48">
        <v>16.2</v>
      </c>
      <c r="I6" s="48">
        <v>53.3</v>
      </c>
      <c r="J6" s="48">
        <v>482.4</v>
      </c>
      <c r="K6" s="49">
        <v>451</v>
      </c>
      <c r="L6" s="48">
        <v>34.200000000000003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50</v>
      </c>
      <c r="G7" s="51">
        <v>1.9</v>
      </c>
      <c r="H7" s="51">
        <v>2.2000000000000002</v>
      </c>
      <c r="I7" s="51">
        <v>14.8</v>
      </c>
      <c r="J7" s="51">
        <v>160.25</v>
      </c>
      <c r="K7" s="52"/>
      <c r="L7" s="51">
        <v>5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1.6</v>
      </c>
      <c r="H8" s="51">
        <v>1.8</v>
      </c>
      <c r="I8" s="51">
        <v>12.4</v>
      </c>
      <c r="J8" s="51">
        <v>72.2</v>
      </c>
      <c r="K8" s="52">
        <v>269</v>
      </c>
      <c r="L8" s="51">
        <v>8.9</v>
      </c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50</v>
      </c>
      <c r="G9" s="51">
        <v>2.4</v>
      </c>
      <c r="H9" s="51">
        <v>7.3</v>
      </c>
      <c r="I9" s="51">
        <v>18.2</v>
      </c>
      <c r="J9" s="51">
        <v>136</v>
      </c>
      <c r="K9" s="52">
        <v>1</v>
      </c>
      <c r="L9" s="51">
        <v>18.899999999999999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15.6</v>
      </c>
      <c r="H13" s="21">
        <f t="shared" si="0"/>
        <v>27.5</v>
      </c>
      <c r="I13" s="21">
        <f t="shared" si="0"/>
        <v>98.7</v>
      </c>
      <c r="J13" s="21">
        <f t="shared" si="0"/>
        <v>850.85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60</v>
      </c>
      <c r="G18" s="51">
        <v>0.8</v>
      </c>
      <c r="H18" s="51">
        <v>2.4</v>
      </c>
      <c r="I18" s="51">
        <v>6.9</v>
      </c>
      <c r="J18" s="51">
        <v>45.36</v>
      </c>
      <c r="K18" s="52">
        <v>18</v>
      </c>
      <c r="L18" s="51">
        <v>5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1.8</v>
      </c>
      <c r="H19" s="51">
        <v>4.9000000000000004</v>
      </c>
      <c r="I19" s="51">
        <v>11.1</v>
      </c>
      <c r="J19" s="51">
        <v>142.19</v>
      </c>
      <c r="K19" s="52">
        <v>41</v>
      </c>
      <c r="L19" s="51">
        <v>15.3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100</v>
      </c>
      <c r="G20" s="51">
        <v>12.8</v>
      </c>
      <c r="H20" s="51">
        <v>15.4</v>
      </c>
      <c r="I20" s="51">
        <v>2</v>
      </c>
      <c r="J20" s="51">
        <v>245.9</v>
      </c>
      <c r="K20" s="52">
        <v>105</v>
      </c>
      <c r="L20" s="51">
        <v>31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180</v>
      </c>
      <c r="G21" s="51">
        <v>2.9</v>
      </c>
      <c r="H21" s="51">
        <v>4.3</v>
      </c>
      <c r="I21" s="51">
        <v>25.8</v>
      </c>
      <c r="J21" s="51">
        <v>227.7</v>
      </c>
      <c r="K21" s="52">
        <v>129</v>
      </c>
      <c r="L21" s="51">
        <v>13.7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0.6</v>
      </c>
      <c r="H22" s="51">
        <v>0.3</v>
      </c>
      <c r="I22" s="51">
        <v>27</v>
      </c>
      <c r="J22" s="51">
        <v>103.1</v>
      </c>
      <c r="K22" s="52">
        <v>286</v>
      </c>
      <c r="L22" s="51">
        <v>19</v>
      </c>
    </row>
    <row r="23" spans="1:12" ht="15" x14ac:dyDescent="0.25">
      <c r="A23" s="25"/>
      <c r="B23" s="16"/>
      <c r="C23" s="11"/>
      <c r="D23" s="7" t="s">
        <v>32</v>
      </c>
      <c r="E23" s="50" t="s">
        <v>55</v>
      </c>
      <c r="F23" s="51">
        <v>45</v>
      </c>
      <c r="G23" s="51">
        <v>2.4</v>
      </c>
      <c r="H23" s="51">
        <v>0.9</v>
      </c>
      <c r="I23" s="51">
        <v>22.8</v>
      </c>
      <c r="J23" s="51">
        <v>106.47</v>
      </c>
      <c r="K23" s="52">
        <v>147</v>
      </c>
      <c r="L23" s="51">
        <v>3.7</v>
      </c>
    </row>
    <row r="24" spans="1:12" ht="15" x14ac:dyDescent="0.25">
      <c r="A24" s="25"/>
      <c r="B24" s="16"/>
      <c r="C24" s="11"/>
      <c r="D24" s="7" t="s">
        <v>33</v>
      </c>
      <c r="E24" s="50" t="s">
        <v>56</v>
      </c>
      <c r="F24" s="51">
        <v>45</v>
      </c>
      <c r="G24" s="51">
        <v>2.2000000000000002</v>
      </c>
      <c r="H24" s="51">
        <v>0.45</v>
      </c>
      <c r="I24" s="51">
        <v>14.8</v>
      </c>
      <c r="J24" s="51">
        <v>70.349999999999994</v>
      </c>
      <c r="K24" s="52">
        <v>148</v>
      </c>
      <c r="L24" s="51">
        <v>4.3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880</v>
      </c>
      <c r="G27" s="21">
        <f t="shared" ref="G27:J27" si="3">SUM(G18:G26)</f>
        <v>23.5</v>
      </c>
      <c r="H27" s="21">
        <f t="shared" si="3"/>
        <v>28.650000000000002</v>
      </c>
      <c r="I27" s="21">
        <f t="shared" si="3"/>
        <v>110.39999999999999</v>
      </c>
      <c r="J27" s="21">
        <f t="shared" si="3"/>
        <v>941.07000000000016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1380</v>
      </c>
      <c r="G47" s="34">
        <f t="shared" ref="G47:J47" si="7">G13+G17+G27+G32+G39+G46</f>
        <v>39.1</v>
      </c>
      <c r="H47" s="34">
        <f t="shared" si="7"/>
        <v>56.150000000000006</v>
      </c>
      <c r="I47" s="34">
        <f t="shared" si="7"/>
        <v>209.1</v>
      </c>
      <c r="J47" s="34">
        <f t="shared" si="7"/>
        <v>1791.92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180</v>
      </c>
      <c r="G48" s="48">
        <v>5.8</v>
      </c>
      <c r="H48" s="48">
        <v>6.7</v>
      </c>
      <c r="I48" s="48">
        <v>26.9</v>
      </c>
      <c r="J48" s="48">
        <v>219.8</v>
      </c>
      <c r="K48" s="49">
        <v>187</v>
      </c>
      <c r="L48" s="48">
        <v>21.5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2.9</v>
      </c>
      <c r="H50" s="51">
        <v>2.8</v>
      </c>
      <c r="I50" s="51">
        <v>14.9</v>
      </c>
      <c r="J50" s="51">
        <v>96.4</v>
      </c>
      <c r="K50" s="52">
        <v>272</v>
      </c>
      <c r="L50" s="51">
        <v>16.2</v>
      </c>
    </row>
    <row r="51" spans="1:12" ht="15" x14ac:dyDescent="0.25">
      <c r="A51" s="15"/>
      <c r="B51" s="16"/>
      <c r="C51" s="11"/>
      <c r="D51" s="7" t="s">
        <v>23</v>
      </c>
      <c r="E51" s="50" t="s">
        <v>55</v>
      </c>
      <c r="F51" s="51">
        <v>45</v>
      </c>
      <c r="G51" s="51">
        <v>2.2000000000000002</v>
      </c>
      <c r="H51" s="51">
        <v>0.45</v>
      </c>
      <c r="I51" s="51">
        <v>14.8</v>
      </c>
      <c r="J51" s="51">
        <v>106.47</v>
      </c>
      <c r="K51" s="52">
        <v>147</v>
      </c>
      <c r="L51" s="51">
        <v>3.7</v>
      </c>
    </row>
    <row r="52" spans="1:12" ht="15" x14ac:dyDescent="0.25">
      <c r="A52" s="15"/>
      <c r="B52" s="16"/>
      <c r="C52" s="11"/>
      <c r="D52" s="7" t="s">
        <v>24</v>
      </c>
      <c r="E52" s="50" t="s">
        <v>59</v>
      </c>
      <c r="F52" s="51">
        <v>100</v>
      </c>
      <c r="G52" s="51">
        <v>0.4</v>
      </c>
      <c r="H52" s="51">
        <v>0.3</v>
      </c>
      <c r="I52" s="51">
        <v>10.3</v>
      </c>
      <c r="J52" s="51">
        <v>42</v>
      </c>
      <c r="K52" s="52">
        <v>368</v>
      </c>
      <c r="L52" s="51">
        <v>25.6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11.299999999999999</v>
      </c>
      <c r="H55" s="21">
        <f t="shared" ref="H55" si="9">SUM(H48:H54)</f>
        <v>10.25</v>
      </c>
      <c r="I55" s="21">
        <f t="shared" ref="I55" si="10">SUM(I48:I54)</f>
        <v>66.899999999999991</v>
      </c>
      <c r="J55" s="21">
        <f t="shared" ref="J55" si="11">SUM(J48:J54)</f>
        <v>464.67000000000007</v>
      </c>
      <c r="K55" s="27"/>
      <c r="L55" s="21">
        <f t="shared" ref="L55:L97" si="12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60</v>
      </c>
      <c r="F60" s="51">
        <v>80</v>
      </c>
      <c r="G60" s="51">
        <v>1.5</v>
      </c>
      <c r="H60" s="51">
        <v>4.3</v>
      </c>
      <c r="I60" s="51">
        <v>8.8000000000000007</v>
      </c>
      <c r="J60" s="51">
        <v>82.64</v>
      </c>
      <c r="K60" s="52">
        <v>25</v>
      </c>
      <c r="L60" s="51">
        <v>9.1999999999999993</v>
      </c>
    </row>
    <row r="61" spans="1:12" ht="15" x14ac:dyDescent="0.25">
      <c r="A61" s="15"/>
      <c r="B61" s="16"/>
      <c r="C61" s="11"/>
      <c r="D61" s="7" t="s">
        <v>28</v>
      </c>
      <c r="E61" s="50" t="s">
        <v>61</v>
      </c>
      <c r="F61" s="51">
        <v>250</v>
      </c>
      <c r="G61" s="51">
        <v>3.8</v>
      </c>
      <c r="H61" s="51">
        <v>5.8</v>
      </c>
      <c r="I61" s="51">
        <v>11.8</v>
      </c>
      <c r="J61" s="51">
        <v>134.30000000000001</v>
      </c>
      <c r="K61" s="52">
        <v>66</v>
      </c>
      <c r="L61" s="51">
        <v>22.2</v>
      </c>
    </row>
    <row r="62" spans="1:12" ht="15" x14ac:dyDescent="0.25">
      <c r="A62" s="15"/>
      <c r="B62" s="16"/>
      <c r="C62" s="11"/>
      <c r="D62" s="7" t="s">
        <v>29</v>
      </c>
      <c r="E62" s="50" t="s">
        <v>62</v>
      </c>
      <c r="F62" s="51">
        <v>200</v>
      </c>
      <c r="G62" s="51">
        <v>12.5</v>
      </c>
      <c r="H62" s="51">
        <v>10.3</v>
      </c>
      <c r="I62" s="51">
        <v>14.4</v>
      </c>
      <c r="J62" s="51">
        <v>350.88</v>
      </c>
      <c r="K62" s="52">
        <v>102</v>
      </c>
      <c r="L62" s="51">
        <v>46.7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0.1</v>
      </c>
      <c r="H64" s="51">
        <v>0.02</v>
      </c>
      <c r="I64" s="51">
        <v>9.9</v>
      </c>
      <c r="J64" s="51">
        <v>58</v>
      </c>
      <c r="K64" s="52">
        <v>268</v>
      </c>
      <c r="L64" s="51">
        <v>5.9</v>
      </c>
    </row>
    <row r="65" spans="1:12" ht="15" x14ac:dyDescent="0.25">
      <c r="A65" s="15"/>
      <c r="B65" s="16"/>
      <c r="C65" s="11"/>
      <c r="D65" s="7" t="s">
        <v>32</v>
      </c>
      <c r="E65" s="50" t="s">
        <v>55</v>
      </c>
      <c r="F65" s="51">
        <v>45</v>
      </c>
      <c r="G65" s="51">
        <v>2.4</v>
      </c>
      <c r="H65" s="51">
        <v>0.9</v>
      </c>
      <c r="I65" s="51">
        <v>22.8</v>
      </c>
      <c r="J65" s="51">
        <v>106.47</v>
      </c>
      <c r="K65" s="52">
        <v>147</v>
      </c>
      <c r="L65" s="51">
        <v>3.7</v>
      </c>
    </row>
    <row r="66" spans="1:12" ht="15" x14ac:dyDescent="0.25">
      <c r="A66" s="15"/>
      <c r="B66" s="16"/>
      <c r="C66" s="11"/>
      <c r="D66" s="7" t="s">
        <v>33</v>
      </c>
      <c r="E66" s="50" t="s">
        <v>64</v>
      </c>
      <c r="F66" s="51">
        <v>45</v>
      </c>
      <c r="G66" s="51">
        <v>2.2000000000000002</v>
      </c>
      <c r="H66" s="51">
        <v>0.45</v>
      </c>
      <c r="I66" s="51">
        <v>14.8</v>
      </c>
      <c r="J66" s="51">
        <v>70.349999999999994</v>
      </c>
      <c r="K66" s="52">
        <v>148</v>
      </c>
      <c r="L66" s="51">
        <v>4.3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820</v>
      </c>
      <c r="G69" s="21">
        <f>SUM(G60:G68)</f>
        <v>22.5</v>
      </c>
      <c r="H69" s="21">
        <f t="shared" ref="H69" si="18">SUM(H60:H68)</f>
        <v>21.769999999999996</v>
      </c>
      <c r="I69" s="21">
        <f t="shared" ref="I69" si="19">SUM(I60:I68)</f>
        <v>82.5</v>
      </c>
      <c r="J69" s="21">
        <f t="shared" ref="J69" si="20">SUM(J60:J68)</f>
        <v>802.64</v>
      </c>
      <c r="K69" s="27"/>
      <c r="L69" s="21">
        <f t="shared" ref="L69" ca="1" si="2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1345</v>
      </c>
      <c r="G89" s="34">
        <f t="shared" ref="G89" si="37">G55+G59+G69+G74+G81+G88</f>
        <v>33.799999999999997</v>
      </c>
      <c r="H89" s="34">
        <f t="shared" ref="H89" si="38">H55+H59+H69+H74+H81+H88</f>
        <v>32.019999999999996</v>
      </c>
      <c r="I89" s="34">
        <f t="shared" ref="I89" si="39">I55+I59+I69+I74+I81+I88</f>
        <v>149.39999999999998</v>
      </c>
      <c r="J89" s="34">
        <f t="shared" ref="J89" si="40">J55+J59+J69+J74+J81+J88</f>
        <v>1267.31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65</v>
      </c>
      <c r="F90" s="48">
        <v>250</v>
      </c>
      <c r="G90" s="48">
        <v>7.5</v>
      </c>
      <c r="H90" s="48">
        <v>6.5</v>
      </c>
      <c r="I90" s="48">
        <v>22.8</v>
      </c>
      <c r="J90" s="48">
        <v>220.2</v>
      </c>
      <c r="K90" s="49">
        <v>93</v>
      </c>
      <c r="L90" s="48">
        <v>21</v>
      </c>
    </row>
    <row r="91" spans="1:12" ht="15" x14ac:dyDescent="0.25">
      <c r="A91" s="25"/>
      <c r="B91" s="16"/>
      <c r="C91" s="11"/>
      <c r="D91" s="6"/>
      <c r="E91" s="50" t="s">
        <v>66</v>
      </c>
      <c r="F91" s="51">
        <v>20</v>
      </c>
      <c r="G91" s="51">
        <v>3.4</v>
      </c>
      <c r="H91" s="51">
        <v>4.4000000000000004</v>
      </c>
      <c r="I91" s="51">
        <v>0</v>
      </c>
      <c r="J91" s="51">
        <v>71.5</v>
      </c>
      <c r="K91" s="52">
        <v>7</v>
      </c>
      <c r="L91" s="51">
        <v>10.1</v>
      </c>
    </row>
    <row r="92" spans="1:12" ht="15" x14ac:dyDescent="0.2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2.9</v>
      </c>
      <c r="H92" s="51">
        <v>2.8</v>
      </c>
      <c r="I92" s="51">
        <v>14.9</v>
      </c>
      <c r="J92" s="51">
        <v>96.4</v>
      </c>
      <c r="K92" s="52">
        <v>272</v>
      </c>
      <c r="L92" s="51">
        <v>16.2</v>
      </c>
    </row>
    <row r="93" spans="1:12" ht="15" x14ac:dyDescent="0.25">
      <c r="A93" s="25"/>
      <c r="B93" s="16"/>
      <c r="C93" s="11"/>
      <c r="D93" s="7" t="s">
        <v>23</v>
      </c>
      <c r="E93" s="50" t="s">
        <v>55</v>
      </c>
      <c r="F93" s="51">
        <v>45</v>
      </c>
      <c r="G93" s="51">
        <v>2.2000000000000002</v>
      </c>
      <c r="H93" s="51">
        <v>0.45</v>
      </c>
      <c r="I93" s="51">
        <v>14.8</v>
      </c>
      <c r="J93" s="51">
        <v>106.47</v>
      </c>
      <c r="K93" s="52">
        <v>147</v>
      </c>
      <c r="L93" s="51">
        <v>3.7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67</v>
      </c>
      <c r="F95" s="51">
        <v>20</v>
      </c>
      <c r="G95" s="51">
        <v>0.16</v>
      </c>
      <c r="H95" s="51">
        <v>9.9</v>
      </c>
      <c r="I95" s="51">
        <v>1.2</v>
      </c>
      <c r="J95" s="51">
        <v>67.44</v>
      </c>
      <c r="K95" s="52">
        <v>6</v>
      </c>
      <c r="L95" s="51">
        <v>16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535</v>
      </c>
      <c r="G97" s="21">
        <f t="shared" ref="G97" si="42">SUM(G90:G96)</f>
        <v>16.16</v>
      </c>
      <c r="H97" s="21">
        <f t="shared" ref="H97" si="43">SUM(H90:H96)</f>
        <v>24.049999999999997</v>
      </c>
      <c r="I97" s="21">
        <f t="shared" ref="I97" si="44">SUM(I90:I96)</f>
        <v>53.7</v>
      </c>
      <c r="J97" s="21">
        <f t="shared" ref="J97" si="45">SUM(J90:J96)</f>
        <v>562.01</v>
      </c>
      <c r="K97" s="27"/>
      <c r="L97" s="21">
        <f t="shared" si="12"/>
        <v>67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68</v>
      </c>
      <c r="F102" s="51">
        <v>70</v>
      </c>
      <c r="G102" s="51">
        <v>1.1000000000000001</v>
      </c>
      <c r="H102" s="51">
        <v>4.3</v>
      </c>
      <c r="I102" s="51">
        <v>7.6</v>
      </c>
      <c r="J102" s="51">
        <v>60.15</v>
      </c>
      <c r="K102" s="52">
        <v>45</v>
      </c>
      <c r="L102" s="51">
        <v>5</v>
      </c>
    </row>
    <row r="103" spans="1:12" ht="15" x14ac:dyDescent="0.25">
      <c r="A103" s="25"/>
      <c r="B103" s="16"/>
      <c r="C103" s="11"/>
      <c r="D103" s="7" t="s">
        <v>28</v>
      </c>
      <c r="E103" s="50" t="s">
        <v>69</v>
      </c>
      <c r="F103" s="51">
        <v>250</v>
      </c>
      <c r="G103" s="51">
        <v>2.1</v>
      </c>
      <c r="H103" s="51">
        <v>5.0999999999999996</v>
      </c>
      <c r="I103" s="58">
        <v>17.100000000000001</v>
      </c>
      <c r="J103" s="51">
        <v>124.08</v>
      </c>
      <c r="K103" s="52">
        <v>76</v>
      </c>
      <c r="L103" s="51">
        <v>21.5</v>
      </c>
    </row>
    <row r="104" spans="1:12" ht="15" x14ac:dyDescent="0.25">
      <c r="A104" s="25"/>
      <c r="B104" s="16"/>
      <c r="C104" s="11"/>
      <c r="D104" s="7" t="s">
        <v>29</v>
      </c>
      <c r="E104" s="50" t="s">
        <v>70</v>
      </c>
      <c r="F104" s="51">
        <v>110</v>
      </c>
      <c r="G104" s="51">
        <v>14.8</v>
      </c>
      <c r="H104" s="51">
        <v>11.4</v>
      </c>
      <c r="I104" s="51">
        <v>3.8</v>
      </c>
      <c r="J104" s="51">
        <v>211.31</v>
      </c>
      <c r="K104" s="52">
        <v>278</v>
      </c>
      <c r="L104" s="51">
        <v>35.1</v>
      </c>
    </row>
    <row r="105" spans="1:12" ht="15" x14ac:dyDescent="0.25">
      <c r="A105" s="25"/>
      <c r="B105" s="16"/>
      <c r="C105" s="11"/>
      <c r="D105" s="7" t="s">
        <v>30</v>
      </c>
      <c r="E105" s="50" t="s">
        <v>71</v>
      </c>
      <c r="F105" s="51">
        <v>180</v>
      </c>
      <c r="G105" s="51">
        <v>8.4</v>
      </c>
      <c r="H105" s="51">
        <v>3.4</v>
      </c>
      <c r="I105" s="51">
        <v>43.7</v>
      </c>
      <c r="J105" s="51">
        <v>263.74</v>
      </c>
      <c r="K105" s="52">
        <v>165</v>
      </c>
      <c r="L105" s="51">
        <v>15</v>
      </c>
    </row>
    <row r="106" spans="1:12" ht="15" x14ac:dyDescent="0.25">
      <c r="A106" s="25"/>
      <c r="B106" s="16"/>
      <c r="C106" s="11"/>
      <c r="D106" s="7" t="s">
        <v>31</v>
      </c>
      <c r="E106" s="50" t="s">
        <v>72</v>
      </c>
      <c r="F106" s="51">
        <v>200</v>
      </c>
      <c r="G106" s="51">
        <v>0.2</v>
      </c>
      <c r="H106" s="51">
        <v>0.04</v>
      </c>
      <c r="I106" s="51">
        <v>10.199999999999999</v>
      </c>
      <c r="J106" s="51">
        <v>41.96</v>
      </c>
      <c r="K106" s="52">
        <v>270</v>
      </c>
      <c r="L106" s="51">
        <v>7.4</v>
      </c>
    </row>
    <row r="107" spans="1:12" ht="15" x14ac:dyDescent="0.25">
      <c r="A107" s="25"/>
      <c r="B107" s="16"/>
      <c r="C107" s="11"/>
      <c r="D107" s="7" t="s">
        <v>32</v>
      </c>
      <c r="E107" s="50" t="s">
        <v>55</v>
      </c>
      <c r="F107" s="51">
        <v>45</v>
      </c>
      <c r="G107" s="51">
        <v>2.4</v>
      </c>
      <c r="H107" s="51">
        <v>0.9</v>
      </c>
      <c r="I107" s="51">
        <v>22.8</v>
      </c>
      <c r="J107" s="51">
        <v>106.47</v>
      </c>
      <c r="K107" s="52">
        <v>147</v>
      </c>
      <c r="L107" s="51">
        <v>3.7</v>
      </c>
    </row>
    <row r="108" spans="1:12" ht="15" x14ac:dyDescent="0.25">
      <c r="A108" s="25"/>
      <c r="B108" s="16"/>
      <c r="C108" s="11"/>
      <c r="D108" s="7" t="s">
        <v>33</v>
      </c>
      <c r="E108" s="50" t="s">
        <v>64</v>
      </c>
      <c r="F108" s="51">
        <v>45</v>
      </c>
      <c r="G108" s="51">
        <v>2.2000000000000002</v>
      </c>
      <c r="H108" s="51">
        <v>0.45</v>
      </c>
      <c r="I108" s="51">
        <v>14.8</v>
      </c>
      <c r="J108" s="51">
        <v>70.349999999999994</v>
      </c>
      <c r="K108" s="52">
        <v>148</v>
      </c>
      <c r="L108" s="51">
        <v>4.3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51">SUM(G102:G110)</f>
        <v>31.199999999999996</v>
      </c>
      <c r="H111" s="21">
        <f t="shared" ref="H111" si="52">SUM(H102:H110)</f>
        <v>25.589999999999993</v>
      </c>
      <c r="I111" s="21">
        <f t="shared" ref="I111" si="53">SUM(I102:I110)</f>
        <v>120</v>
      </c>
      <c r="J111" s="21">
        <f t="shared" ref="J111" si="54">SUM(J102:J110)</f>
        <v>878.06000000000006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1435</v>
      </c>
      <c r="G131" s="34">
        <f t="shared" ref="G131" si="71">G97+G101+G111+G116+G123+G130</f>
        <v>47.36</v>
      </c>
      <c r="H131" s="34">
        <f t="shared" ref="H131" si="72">H97+H101+H111+H116+H123+H130</f>
        <v>49.639999999999986</v>
      </c>
      <c r="I131" s="34">
        <f t="shared" ref="I131" si="73">I97+I101+I111+I116+I123+I130</f>
        <v>173.7</v>
      </c>
      <c r="J131" s="34">
        <f t="shared" ref="J131" si="74">J97+J101+J111+J116+J123+J130</f>
        <v>1440.0700000000002</v>
      </c>
      <c r="K131" s="35"/>
      <c r="L131" s="34">
        <f t="shared" ref="L131" ca="1" si="7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73</v>
      </c>
      <c r="F132" s="48">
        <v>180</v>
      </c>
      <c r="G132" s="48">
        <v>9.3000000000000007</v>
      </c>
      <c r="H132" s="48">
        <v>15.4</v>
      </c>
      <c r="I132" s="48">
        <v>34.700000000000003</v>
      </c>
      <c r="J132" s="48">
        <v>168.77</v>
      </c>
      <c r="K132" s="49">
        <v>203</v>
      </c>
      <c r="L132" s="48">
        <v>16</v>
      </c>
    </row>
    <row r="133" spans="1:12" ht="15" x14ac:dyDescent="0.25">
      <c r="A133" s="25"/>
      <c r="B133" s="16"/>
      <c r="C133" s="11"/>
      <c r="D133" s="6"/>
      <c r="E133" s="50" t="s">
        <v>74</v>
      </c>
      <c r="F133" s="51">
        <v>10</v>
      </c>
      <c r="G133" s="51">
        <v>0.04</v>
      </c>
      <c r="H133" s="51">
        <v>6.9</v>
      </c>
      <c r="I133" s="51">
        <v>0.8</v>
      </c>
      <c r="J133" s="51">
        <v>67.44</v>
      </c>
      <c r="K133" s="52">
        <v>6</v>
      </c>
      <c r="L133" s="51">
        <v>8</v>
      </c>
    </row>
    <row r="134" spans="1:12" ht="15" x14ac:dyDescent="0.25">
      <c r="A134" s="25"/>
      <c r="B134" s="16"/>
      <c r="C134" s="11"/>
      <c r="D134" s="7" t="s">
        <v>22</v>
      </c>
      <c r="E134" s="50" t="s">
        <v>76</v>
      </c>
      <c r="F134" s="51">
        <v>200</v>
      </c>
      <c r="G134" s="51">
        <v>2.6</v>
      </c>
      <c r="H134" s="51">
        <v>2.7</v>
      </c>
      <c r="I134" s="51">
        <v>13.8</v>
      </c>
      <c r="J134" s="51">
        <v>89.9</v>
      </c>
      <c r="K134" s="52">
        <v>274</v>
      </c>
      <c r="L134" s="51">
        <v>19.3</v>
      </c>
    </row>
    <row r="135" spans="1:12" ht="15" x14ac:dyDescent="0.25">
      <c r="A135" s="25"/>
      <c r="B135" s="16"/>
      <c r="C135" s="11"/>
      <c r="D135" s="7" t="s">
        <v>23</v>
      </c>
      <c r="E135" s="50" t="s">
        <v>55</v>
      </c>
      <c r="F135" s="51">
        <v>45</v>
      </c>
      <c r="G135" s="51">
        <v>2.2000000000000002</v>
      </c>
      <c r="H135" s="51">
        <v>0.45</v>
      </c>
      <c r="I135" s="51">
        <v>14.8</v>
      </c>
      <c r="J135" s="51">
        <v>106.47</v>
      </c>
      <c r="K135" s="52">
        <v>147</v>
      </c>
      <c r="L135" s="51">
        <v>3.7</v>
      </c>
    </row>
    <row r="136" spans="1:12" ht="15" x14ac:dyDescent="0.25">
      <c r="A136" s="25"/>
      <c r="B136" s="16"/>
      <c r="C136" s="11"/>
      <c r="D136" s="7" t="s">
        <v>24</v>
      </c>
      <c r="E136" s="50" t="s">
        <v>75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>
        <v>368</v>
      </c>
      <c r="L136" s="51">
        <v>20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535</v>
      </c>
      <c r="G139" s="21">
        <f t="shared" ref="G139" si="76">SUM(G132:G138)</f>
        <v>14.540000000000001</v>
      </c>
      <c r="H139" s="21">
        <f t="shared" ref="H139" si="77">SUM(H132:H138)</f>
        <v>25.849999999999998</v>
      </c>
      <c r="I139" s="21">
        <f t="shared" ref="I139" si="78">SUM(I132:I138)</f>
        <v>73.899999999999991</v>
      </c>
      <c r="J139" s="21">
        <f t="shared" ref="J139" si="79">SUM(J132:J138)</f>
        <v>479.58000000000004</v>
      </c>
      <c r="K139" s="27"/>
      <c r="L139" s="21">
        <f t="shared" ref="L139:L181" si="80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1">SUM(G140:G142)</f>
        <v>0</v>
      </c>
      <c r="H143" s="21">
        <f t="shared" ref="H143" si="82">SUM(H140:H142)</f>
        <v>0</v>
      </c>
      <c r="I143" s="21">
        <f t="shared" ref="I143" si="83">SUM(I140:I142)</f>
        <v>0</v>
      </c>
      <c r="J143" s="21">
        <f t="shared" ref="J143" si="84">SUM(J140:J142)</f>
        <v>0</v>
      </c>
      <c r="K143" s="27"/>
      <c r="L143" s="21">
        <f t="shared" ref="L143" ca="1" si="85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77</v>
      </c>
      <c r="F144" s="51">
        <v>80</v>
      </c>
      <c r="G144" s="51">
        <v>0.9</v>
      </c>
      <c r="H144" s="51">
        <v>4</v>
      </c>
      <c r="I144" s="51">
        <v>6.8</v>
      </c>
      <c r="J144" s="51">
        <v>66.8</v>
      </c>
      <c r="K144" s="52">
        <v>27</v>
      </c>
      <c r="L144" s="51">
        <v>4</v>
      </c>
    </row>
    <row r="145" spans="1:12" ht="15" x14ac:dyDescent="0.25">
      <c r="A145" s="25"/>
      <c r="B145" s="16"/>
      <c r="C145" s="11"/>
      <c r="D145" s="7" t="s">
        <v>28</v>
      </c>
      <c r="E145" s="50" t="s">
        <v>78</v>
      </c>
      <c r="F145" s="51">
        <v>250</v>
      </c>
      <c r="G145" s="51">
        <v>2.8</v>
      </c>
      <c r="H145" s="51">
        <v>1.6</v>
      </c>
      <c r="I145" s="51">
        <v>10.6</v>
      </c>
      <c r="J145" s="51">
        <v>90</v>
      </c>
      <c r="K145" s="52">
        <v>32</v>
      </c>
      <c r="L145" s="51">
        <v>18</v>
      </c>
    </row>
    <row r="146" spans="1:12" ht="15" x14ac:dyDescent="0.25">
      <c r="A146" s="25"/>
      <c r="B146" s="16"/>
      <c r="C146" s="11"/>
      <c r="D146" s="7" t="s">
        <v>29</v>
      </c>
      <c r="E146" s="50" t="s">
        <v>79</v>
      </c>
      <c r="F146" s="51">
        <v>100</v>
      </c>
      <c r="G146" s="51">
        <v>14.35</v>
      </c>
      <c r="H146" s="51">
        <v>4.9000000000000004</v>
      </c>
      <c r="I146" s="51">
        <v>4.7</v>
      </c>
      <c r="J146" s="51">
        <v>120.3</v>
      </c>
      <c r="K146" s="52">
        <v>78</v>
      </c>
      <c r="L146" s="51">
        <v>36</v>
      </c>
    </row>
    <row r="147" spans="1:12" ht="15" x14ac:dyDescent="0.25">
      <c r="A147" s="25"/>
      <c r="B147" s="16"/>
      <c r="C147" s="11"/>
      <c r="D147" s="7" t="s">
        <v>30</v>
      </c>
      <c r="E147" s="50" t="s">
        <v>80</v>
      </c>
      <c r="F147" s="51">
        <v>180</v>
      </c>
      <c r="G147" s="51">
        <v>4.3</v>
      </c>
      <c r="H147" s="51">
        <v>6.4</v>
      </c>
      <c r="I147" s="51">
        <v>42.6</v>
      </c>
      <c r="J147" s="51">
        <v>231.2</v>
      </c>
      <c r="K147" s="52">
        <v>315</v>
      </c>
      <c r="L147" s="51">
        <v>9</v>
      </c>
    </row>
    <row r="148" spans="1:12" ht="15" x14ac:dyDescent="0.2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 t="s">
        <v>82</v>
      </c>
      <c r="H148" s="51">
        <v>0</v>
      </c>
      <c r="I148" s="51">
        <v>25.4</v>
      </c>
      <c r="J148" s="51">
        <v>105.6</v>
      </c>
      <c r="K148" s="52">
        <v>399</v>
      </c>
      <c r="L148" s="51">
        <v>22</v>
      </c>
    </row>
    <row r="149" spans="1:12" ht="15" x14ac:dyDescent="0.25">
      <c r="A149" s="25"/>
      <c r="B149" s="16"/>
      <c r="C149" s="11"/>
      <c r="D149" s="7" t="s">
        <v>32</v>
      </c>
      <c r="E149" s="50" t="s">
        <v>55</v>
      </c>
      <c r="F149" s="51">
        <v>45</v>
      </c>
      <c r="G149" s="51">
        <v>2.4</v>
      </c>
      <c r="H149" s="51">
        <v>0.9</v>
      </c>
      <c r="I149" s="51">
        <v>22.8</v>
      </c>
      <c r="J149" s="51">
        <v>106.47</v>
      </c>
      <c r="K149" s="52">
        <v>147</v>
      </c>
      <c r="L149" s="51">
        <v>3.7</v>
      </c>
    </row>
    <row r="150" spans="1:12" ht="15" x14ac:dyDescent="0.25">
      <c r="A150" s="25"/>
      <c r="B150" s="16"/>
      <c r="C150" s="11"/>
      <c r="D150" s="7" t="s">
        <v>33</v>
      </c>
      <c r="E150" s="50" t="s">
        <v>64</v>
      </c>
      <c r="F150" s="51">
        <v>45</v>
      </c>
      <c r="G150" s="51">
        <v>2.2000000000000002</v>
      </c>
      <c r="H150" s="51">
        <v>0.45</v>
      </c>
      <c r="I150" s="51">
        <v>14.8</v>
      </c>
      <c r="J150" s="51">
        <v>70.349999999999994</v>
      </c>
      <c r="K150" s="52">
        <v>148</v>
      </c>
      <c r="L150" s="51">
        <v>4.3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6">SUM(G144:G152)</f>
        <v>26.95</v>
      </c>
      <c r="H153" s="21">
        <f t="shared" ref="H153" si="87">SUM(H144:H152)</f>
        <v>18.249999999999996</v>
      </c>
      <c r="I153" s="21">
        <f t="shared" ref="I153" si="88">SUM(I144:I152)</f>
        <v>127.69999999999999</v>
      </c>
      <c r="J153" s="21">
        <f t="shared" ref="J153" si="89">SUM(J144:J152)</f>
        <v>790.72</v>
      </c>
      <c r="K153" s="27"/>
      <c r="L153" s="21">
        <f t="shared" ref="L153" ca="1" si="90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1">SUM(G154:G157)</f>
        <v>0</v>
      </c>
      <c r="H158" s="21">
        <f t="shared" ref="H158" si="92">SUM(H154:H157)</f>
        <v>0</v>
      </c>
      <c r="I158" s="21">
        <f t="shared" ref="I158" si="93">SUM(I154:I157)</f>
        <v>0</v>
      </c>
      <c r="J158" s="21">
        <f t="shared" ref="J158" si="94">SUM(J154:J157)</f>
        <v>0</v>
      </c>
      <c r="K158" s="27"/>
      <c r="L158" s="21">
        <f t="shared" ref="L158" ca="1" si="95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6">SUM(G159:G164)</f>
        <v>0</v>
      </c>
      <c r="H165" s="21">
        <f t="shared" ref="H165" si="97">SUM(H159:H164)</f>
        <v>0</v>
      </c>
      <c r="I165" s="21">
        <f t="shared" ref="I165" si="98">SUM(I159:I164)</f>
        <v>0</v>
      </c>
      <c r="J165" s="21">
        <f t="shared" ref="J165" si="99">SUM(J159:J164)</f>
        <v>0</v>
      </c>
      <c r="K165" s="27"/>
      <c r="L165" s="21">
        <f t="shared" ref="L165" ca="1" si="100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1">SUM(G166:G171)</f>
        <v>0</v>
      </c>
      <c r="H172" s="21">
        <f t="shared" ref="H172" si="102">SUM(H166:H171)</f>
        <v>0</v>
      </c>
      <c r="I172" s="21">
        <f t="shared" ref="I172" si="103">SUM(I166:I171)</f>
        <v>0</v>
      </c>
      <c r="J172" s="21">
        <f t="shared" ref="J172" si="104">SUM(J166:J171)</f>
        <v>0</v>
      </c>
      <c r="K172" s="27"/>
      <c r="L172" s="21">
        <f t="shared" ref="L172" ca="1" si="105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1435</v>
      </c>
      <c r="G173" s="34">
        <f t="shared" ref="G173" si="106">G139+G143+G153+G158+G165+G172</f>
        <v>41.49</v>
      </c>
      <c r="H173" s="34">
        <f t="shared" ref="H173" si="107">H139+H143+H153+H158+H165+H172</f>
        <v>44.099999999999994</v>
      </c>
      <c r="I173" s="34">
        <f t="shared" ref="I173" si="108">I139+I143+I153+I158+I165+I172</f>
        <v>201.59999999999997</v>
      </c>
      <c r="J173" s="34">
        <f t="shared" ref="J173" si="109">J139+J143+J153+J158+J165+J172</f>
        <v>1270.3000000000002</v>
      </c>
      <c r="K173" s="35"/>
      <c r="L173" s="34">
        <f t="shared" ref="L173" ca="1" si="11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14.1</v>
      </c>
      <c r="H174" s="48">
        <v>16.3</v>
      </c>
      <c r="I174" s="48">
        <v>5.8</v>
      </c>
      <c r="J174" s="48">
        <v>164</v>
      </c>
      <c r="K174" s="49">
        <v>209</v>
      </c>
      <c r="L174" s="48">
        <v>27.5</v>
      </c>
    </row>
    <row r="175" spans="1:12" ht="15" x14ac:dyDescent="0.25">
      <c r="A175" s="25"/>
      <c r="B175" s="16"/>
      <c r="C175" s="11"/>
      <c r="D175" s="6"/>
      <c r="E175" s="50" t="s">
        <v>85</v>
      </c>
      <c r="F175" s="51">
        <v>50</v>
      </c>
      <c r="G175" s="51">
        <v>0.2</v>
      </c>
      <c r="H175" s="51">
        <v>0.03</v>
      </c>
      <c r="I175" s="51">
        <v>24</v>
      </c>
      <c r="J175" s="51">
        <v>161.5</v>
      </c>
      <c r="K175" s="52"/>
      <c r="L175" s="51">
        <v>12.6</v>
      </c>
    </row>
    <row r="176" spans="1:12" ht="15" x14ac:dyDescent="0.2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1.6</v>
      </c>
      <c r="H176" s="51">
        <v>1.8</v>
      </c>
      <c r="I176" s="51">
        <v>12.4</v>
      </c>
      <c r="J176" s="51">
        <v>72.2</v>
      </c>
      <c r="K176" s="52">
        <v>269</v>
      </c>
      <c r="L176" s="51">
        <v>8.9</v>
      </c>
    </row>
    <row r="177" spans="1:12" ht="15" x14ac:dyDescent="0.25">
      <c r="A177" s="25"/>
      <c r="B177" s="16"/>
      <c r="C177" s="11"/>
      <c r="D177" s="7" t="s">
        <v>23</v>
      </c>
      <c r="E177" s="50" t="s">
        <v>84</v>
      </c>
      <c r="F177" s="51">
        <v>60</v>
      </c>
      <c r="G177" s="51">
        <v>7.5</v>
      </c>
      <c r="H177" s="51">
        <v>4.4000000000000004</v>
      </c>
      <c r="I177" s="51">
        <v>24.5</v>
      </c>
      <c r="J177" s="51">
        <v>185.2</v>
      </c>
      <c r="K177" s="52">
        <v>3</v>
      </c>
      <c r="L177" s="51">
        <v>18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1">SUM(G174:G180)</f>
        <v>23.4</v>
      </c>
      <c r="H181" s="21">
        <f t="shared" ref="H181" si="112">SUM(H174:H180)</f>
        <v>22.53</v>
      </c>
      <c r="I181" s="21">
        <f t="shared" ref="I181" si="113">SUM(I174:I180)</f>
        <v>66.7</v>
      </c>
      <c r="J181" s="21">
        <f t="shared" ref="J181" si="114">SUM(J174:J180)</f>
        <v>582.9</v>
      </c>
      <c r="K181" s="27"/>
      <c r="L181" s="21">
        <f t="shared" si="80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5">SUM(G182:G184)</f>
        <v>0</v>
      </c>
      <c r="H185" s="21">
        <f t="shared" ref="H185" si="116">SUM(H182:H184)</f>
        <v>0</v>
      </c>
      <c r="I185" s="21">
        <f t="shared" ref="I185" si="117">SUM(I182:I184)</f>
        <v>0</v>
      </c>
      <c r="J185" s="21">
        <f t="shared" ref="J185" si="118">SUM(J182:J184)</f>
        <v>0</v>
      </c>
      <c r="K185" s="27"/>
      <c r="L185" s="21">
        <f t="shared" ref="L185" ca="1" si="119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86</v>
      </c>
      <c r="F186" s="51">
        <v>60</v>
      </c>
      <c r="G186" s="51">
        <v>1.9</v>
      </c>
      <c r="H186" s="51">
        <v>3.6</v>
      </c>
      <c r="I186" s="51">
        <v>8.9</v>
      </c>
      <c r="J186" s="51">
        <v>75.599999999999994</v>
      </c>
      <c r="K186" s="52">
        <v>10</v>
      </c>
      <c r="L186" s="51">
        <v>3</v>
      </c>
    </row>
    <row r="187" spans="1:12" ht="15" x14ac:dyDescent="0.25">
      <c r="A187" s="25"/>
      <c r="B187" s="16"/>
      <c r="C187" s="11"/>
      <c r="D187" s="7" t="s">
        <v>28</v>
      </c>
      <c r="E187" s="50" t="s">
        <v>87</v>
      </c>
      <c r="F187" s="51">
        <v>250</v>
      </c>
      <c r="G187" s="51">
        <v>5.0999999999999996</v>
      </c>
      <c r="H187" s="51">
        <v>5.0999999999999996</v>
      </c>
      <c r="I187" s="51">
        <v>17.5</v>
      </c>
      <c r="J187" s="51">
        <v>139.69999999999999</v>
      </c>
      <c r="K187" s="52">
        <v>67</v>
      </c>
      <c r="L187" s="51">
        <v>24</v>
      </c>
    </row>
    <row r="188" spans="1:12" ht="15" x14ac:dyDescent="0.25">
      <c r="A188" s="25"/>
      <c r="B188" s="16"/>
      <c r="C188" s="11"/>
      <c r="D188" s="7" t="s">
        <v>29</v>
      </c>
      <c r="E188" s="50" t="s">
        <v>88</v>
      </c>
      <c r="F188" s="51">
        <v>100</v>
      </c>
      <c r="G188" s="51">
        <v>11.1</v>
      </c>
      <c r="H188" s="51">
        <v>11.1</v>
      </c>
      <c r="I188" s="51">
        <v>10.9</v>
      </c>
      <c r="J188" s="51">
        <v>230.3</v>
      </c>
      <c r="K188" s="52">
        <v>83</v>
      </c>
      <c r="L188" s="51">
        <v>36</v>
      </c>
    </row>
    <row r="189" spans="1:12" ht="15" x14ac:dyDescent="0.25">
      <c r="A189" s="25"/>
      <c r="B189" s="16"/>
      <c r="C189" s="11"/>
      <c r="D189" s="7" t="s">
        <v>30</v>
      </c>
      <c r="E189" s="50" t="s">
        <v>89</v>
      </c>
      <c r="F189" s="51">
        <v>180</v>
      </c>
      <c r="G189" s="51">
        <v>2.9</v>
      </c>
      <c r="H189" s="51">
        <v>4.3</v>
      </c>
      <c r="I189" s="51">
        <v>26.9</v>
      </c>
      <c r="J189" s="51">
        <v>158.30000000000001</v>
      </c>
      <c r="K189" s="52">
        <v>129</v>
      </c>
      <c r="L189" s="51">
        <v>8</v>
      </c>
    </row>
    <row r="190" spans="1:12" ht="15" x14ac:dyDescent="0.25">
      <c r="A190" s="25"/>
      <c r="B190" s="16"/>
      <c r="C190" s="11"/>
      <c r="D190" s="7" t="s">
        <v>31</v>
      </c>
      <c r="E190" s="50" t="s">
        <v>90</v>
      </c>
      <c r="F190" s="51">
        <v>200</v>
      </c>
      <c r="G190" s="51">
        <v>4.0999999999999996</v>
      </c>
      <c r="H190" s="51">
        <v>0</v>
      </c>
      <c r="I190" s="51">
        <v>20</v>
      </c>
      <c r="J190" s="51">
        <v>80</v>
      </c>
      <c r="K190" s="52">
        <v>291</v>
      </c>
      <c r="L190" s="51">
        <v>13</v>
      </c>
    </row>
    <row r="191" spans="1:12" ht="15" x14ac:dyDescent="0.25">
      <c r="A191" s="25"/>
      <c r="B191" s="16"/>
      <c r="C191" s="11"/>
      <c r="D191" s="7" t="s">
        <v>32</v>
      </c>
      <c r="E191" s="50" t="s">
        <v>55</v>
      </c>
      <c r="F191" s="51">
        <v>45</v>
      </c>
      <c r="G191" s="51">
        <v>2.4</v>
      </c>
      <c r="H191" s="51">
        <v>0.9</v>
      </c>
      <c r="I191" s="51">
        <v>22.8</v>
      </c>
      <c r="J191" s="51">
        <v>106.47</v>
      </c>
      <c r="K191" s="52">
        <v>147</v>
      </c>
      <c r="L191" s="51">
        <v>3.7</v>
      </c>
    </row>
    <row r="192" spans="1:12" ht="15" x14ac:dyDescent="0.25">
      <c r="A192" s="25"/>
      <c r="B192" s="16"/>
      <c r="C192" s="11"/>
      <c r="D192" s="7" t="s">
        <v>33</v>
      </c>
      <c r="E192" s="50" t="s">
        <v>64</v>
      </c>
      <c r="F192" s="51">
        <v>45</v>
      </c>
      <c r="G192" s="51">
        <v>2.2000000000000002</v>
      </c>
      <c r="H192" s="51">
        <v>0.45</v>
      </c>
      <c r="I192" s="51">
        <v>14.8</v>
      </c>
      <c r="J192" s="51">
        <v>70.349999999999994</v>
      </c>
      <c r="K192" s="52">
        <v>148</v>
      </c>
      <c r="L192" s="51">
        <v>4.3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880</v>
      </c>
      <c r="G195" s="21">
        <f t="shared" ref="G195" si="120">SUM(G186:G194)</f>
        <v>29.7</v>
      </c>
      <c r="H195" s="21">
        <f t="shared" ref="H195" si="121">SUM(H186:H194)</f>
        <v>25.449999999999996</v>
      </c>
      <c r="I195" s="21">
        <f t="shared" ref="I195" si="122">SUM(I186:I194)</f>
        <v>121.79999999999998</v>
      </c>
      <c r="J195" s="21">
        <f t="shared" ref="J195" si="123">SUM(J186:J194)</f>
        <v>860.72000000000014</v>
      </c>
      <c r="K195" s="27"/>
      <c r="L195" s="21">
        <f t="shared" ref="L195" ca="1" si="12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5">SUM(G196:G199)</f>
        <v>0</v>
      </c>
      <c r="H200" s="21">
        <f t="shared" ref="H200" si="126">SUM(H196:H199)</f>
        <v>0</v>
      </c>
      <c r="I200" s="21">
        <f t="shared" ref="I200" si="127">SUM(I196:I199)</f>
        <v>0</v>
      </c>
      <c r="J200" s="21">
        <f t="shared" ref="J200" si="128">SUM(J196:J199)</f>
        <v>0</v>
      </c>
      <c r="K200" s="27"/>
      <c r="L200" s="21">
        <f t="shared" ref="L200" ca="1" si="129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0">SUM(G201:G206)</f>
        <v>0</v>
      </c>
      <c r="H207" s="21">
        <f t="shared" ref="H207" si="131">SUM(H201:H206)</f>
        <v>0</v>
      </c>
      <c r="I207" s="21">
        <f t="shared" ref="I207" si="132">SUM(I201:I206)</f>
        <v>0</v>
      </c>
      <c r="J207" s="21">
        <f t="shared" ref="J207" si="133">SUM(J201:J206)</f>
        <v>0</v>
      </c>
      <c r="K207" s="27"/>
      <c r="L207" s="21">
        <f t="shared" ref="L207" ca="1" si="134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5">SUM(G208:G213)</f>
        <v>0</v>
      </c>
      <c r="H214" s="21">
        <f t="shared" ref="H214" si="136">SUM(H208:H213)</f>
        <v>0</v>
      </c>
      <c r="I214" s="21">
        <f t="shared" ref="I214" si="137">SUM(I208:I213)</f>
        <v>0</v>
      </c>
      <c r="J214" s="21">
        <f t="shared" ref="J214" si="138">SUM(J208:J213)</f>
        <v>0</v>
      </c>
      <c r="K214" s="27"/>
      <c r="L214" s="21">
        <f t="shared" ref="L214" ca="1" si="139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1390</v>
      </c>
      <c r="G215" s="34">
        <f t="shared" ref="G215" si="140">G181+G185+G195+G200+G207+G214</f>
        <v>53.099999999999994</v>
      </c>
      <c r="H215" s="34">
        <f t="shared" ref="H215" si="141">H181+H185+H195+H200+H207+H214</f>
        <v>47.98</v>
      </c>
      <c r="I215" s="34">
        <f t="shared" ref="I215" si="142">I181+I185+I195+I200+I207+I214</f>
        <v>188.5</v>
      </c>
      <c r="J215" s="34">
        <f t="shared" ref="J215" si="143">J181+J185+J195+J200+J207+J214</f>
        <v>1443.6200000000001</v>
      </c>
      <c r="K215" s="35"/>
      <c r="L215" s="34">
        <f t="shared" ref="L215" ca="1" si="144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91</v>
      </c>
      <c r="F216" s="48">
        <v>250</v>
      </c>
      <c r="G216" s="48">
        <v>6.1</v>
      </c>
      <c r="H216" s="48">
        <v>7.1</v>
      </c>
      <c r="I216" s="48">
        <v>25.38</v>
      </c>
      <c r="J216" s="48">
        <v>245.3</v>
      </c>
      <c r="K216" s="49">
        <v>182</v>
      </c>
      <c r="L216" s="48">
        <v>34.700000000000003</v>
      </c>
    </row>
    <row r="217" spans="1:12" ht="15" x14ac:dyDescent="0.25">
      <c r="A217" s="25"/>
      <c r="B217" s="16"/>
      <c r="C217" s="11"/>
      <c r="D217" s="6"/>
      <c r="E217" s="50" t="s">
        <v>66</v>
      </c>
      <c r="F217" s="51">
        <v>20</v>
      </c>
      <c r="G217" s="51">
        <v>3.4</v>
      </c>
      <c r="H217" s="51">
        <v>4.4000000000000004</v>
      </c>
      <c r="I217" s="51">
        <v>0</v>
      </c>
      <c r="J217" s="51">
        <v>71.5</v>
      </c>
      <c r="K217" s="52">
        <v>7</v>
      </c>
      <c r="L217" s="51">
        <v>9.3000000000000007</v>
      </c>
    </row>
    <row r="218" spans="1:12" ht="15" x14ac:dyDescent="0.25">
      <c r="A218" s="25"/>
      <c r="B218" s="16"/>
      <c r="C218" s="11"/>
      <c r="D218" s="7" t="s">
        <v>22</v>
      </c>
      <c r="E218" s="50" t="s">
        <v>76</v>
      </c>
      <c r="F218" s="51">
        <v>200</v>
      </c>
      <c r="G218" s="51">
        <v>2.6</v>
      </c>
      <c r="H218" s="51">
        <v>2.7</v>
      </c>
      <c r="I218" s="51">
        <v>13.8</v>
      </c>
      <c r="J218" s="51">
        <v>89.9</v>
      </c>
      <c r="K218" s="52">
        <v>274</v>
      </c>
      <c r="L218" s="51">
        <v>19.3</v>
      </c>
    </row>
    <row r="219" spans="1:12" ht="15" x14ac:dyDescent="0.25">
      <c r="A219" s="25"/>
      <c r="B219" s="16"/>
      <c r="C219" s="11"/>
      <c r="D219" s="7" t="s">
        <v>23</v>
      </c>
      <c r="E219" s="50" t="s">
        <v>55</v>
      </c>
      <c r="F219" s="51">
        <v>45</v>
      </c>
      <c r="G219" s="51">
        <v>2.2000000000000002</v>
      </c>
      <c r="H219" s="51">
        <v>0.45</v>
      </c>
      <c r="I219" s="51">
        <v>14.8</v>
      </c>
      <c r="J219" s="51">
        <v>106.47</v>
      </c>
      <c r="K219" s="52">
        <v>147</v>
      </c>
      <c r="L219" s="51">
        <v>3.7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515</v>
      </c>
      <c r="G223" s="21">
        <f t="shared" ref="G223" si="145">SUM(G216:G222)</f>
        <v>14.3</v>
      </c>
      <c r="H223" s="21">
        <f t="shared" ref="H223" si="146">SUM(H216:H222)</f>
        <v>14.649999999999999</v>
      </c>
      <c r="I223" s="21">
        <f t="shared" ref="I223" si="147">SUM(I216:I222)</f>
        <v>53.980000000000004</v>
      </c>
      <c r="J223" s="21">
        <f t="shared" ref="J223" si="148">SUM(J216:J222)</f>
        <v>513.17000000000007</v>
      </c>
      <c r="K223" s="27"/>
      <c r="L223" s="21">
        <f t="shared" ref="L223:L265" si="149">SUM(L216:L222)</f>
        <v>67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92</v>
      </c>
      <c r="F228" s="51">
        <v>60</v>
      </c>
      <c r="G228" s="51">
        <v>1.9</v>
      </c>
      <c r="H228" s="51">
        <v>3.6</v>
      </c>
      <c r="I228" s="51">
        <v>8.9</v>
      </c>
      <c r="J228" s="51">
        <v>75.599999999999994</v>
      </c>
      <c r="K228" s="52">
        <v>10</v>
      </c>
      <c r="L228" s="51">
        <v>3</v>
      </c>
    </row>
    <row r="229" spans="1:12" ht="15" x14ac:dyDescent="0.25">
      <c r="A229" s="25"/>
      <c r="B229" s="16"/>
      <c r="C229" s="11"/>
      <c r="D229" s="7" t="s">
        <v>28</v>
      </c>
      <c r="E229" s="50" t="s">
        <v>93</v>
      </c>
      <c r="F229" s="51">
        <v>250</v>
      </c>
      <c r="G229" s="51">
        <v>8.6</v>
      </c>
      <c r="H229" s="51">
        <v>8.4</v>
      </c>
      <c r="I229" s="58">
        <v>44998</v>
      </c>
      <c r="J229" s="51">
        <v>141.9</v>
      </c>
      <c r="K229" s="52">
        <v>87</v>
      </c>
      <c r="L229" s="51">
        <v>18</v>
      </c>
    </row>
    <row r="230" spans="1:12" ht="15" x14ac:dyDescent="0.25">
      <c r="A230" s="25"/>
      <c r="B230" s="16"/>
      <c r="C230" s="11"/>
      <c r="D230" s="7" t="s">
        <v>29</v>
      </c>
      <c r="E230" s="50" t="s">
        <v>94</v>
      </c>
      <c r="F230" s="51">
        <v>90</v>
      </c>
      <c r="G230" s="51" t="s">
        <v>97</v>
      </c>
      <c r="H230" s="51">
        <v>14.1</v>
      </c>
      <c r="I230" s="51">
        <v>9.6</v>
      </c>
      <c r="J230" s="51">
        <v>141.9</v>
      </c>
      <c r="K230" s="52">
        <v>305</v>
      </c>
      <c r="L230" s="51">
        <v>35</v>
      </c>
    </row>
    <row r="231" spans="1:12" ht="15" x14ac:dyDescent="0.25">
      <c r="A231" s="25"/>
      <c r="B231" s="16"/>
      <c r="C231" s="11"/>
      <c r="D231" s="7" t="s">
        <v>30</v>
      </c>
      <c r="E231" s="50" t="s">
        <v>71</v>
      </c>
      <c r="F231" s="51">
        <v>180</v>
      </c>
      <c r="G231" s="51">
        <v>8.4</v>
      </c>
      <c r="H231" s="51">
        <v>3.4</v>
      </c>
      <c r="I231" s="51">
        <v>43.7</v>
      </c>
      <c r="J231" s="51">
        <v>263.74</v>
      </c>
      <c r="K231" s="52">
        <v>165</v>
      </c>
      <c r="L231" s="51">
        <v>15</v>
      </c>
    </row>
    <row r="232" spans="1:12" ht="15" x14ac:dyDescent="0.25">
      <c r="A232" s="25"/>
      <c r="B232" s="16"/>
      <c r="C232" s="11"/>
      <c r="D232" s="7" t="s">
        <v>31</v>
      </c>
      <c r="E232" s="50" t="s">
        <v>72</v>
      </c>
      <c r="F232" s="51">
        <v>200</v>
      </c>
      <c r="G232" s="51">
        <v>0.2</v>
      </c>
      <c r="H232" s="51">
        <v>0.04</v>
      </c>
      <c r="I232" s="51">
        <v>10.199999999999999</v>
      </c>
      <c r="J232" s="51">
        <v>41.96</v>
      </c>
      <c r="K232" s="52">
        <v>270</v>
      </c>
      <c r="L232" s="51">
        <v>7.4</v>
      </c>
    </row>
    <row r="233" spans="1:12" ht="15" x14ac:dyDescent="0.25">
      <c r="A233" s="25"/>
      <c r="B233" s="16"/>
      <c r="C233" s="11"/>
      <c r="D233" s="7" t="s">
        <v>32</v>
      </c>
      <c r="E233" s="50" t="s">
        <v>55</v>
      </c>
      <c r="F233" s="51">
        <v>45</v>
      </c>
      <c r="G233" s="51">
        <v>2.4</v>
      </c>
      <c r="H233" s="51">
        <v>0.9</v>
      </c>
      <c r="I233" s="51">
        <v>22.8</v>
      </c>
      <c r="J233" s="51">
        <v>106.47</v>
      </c>
      <c r="K233" s="52">
        <v>147</v>
      </c>
      <c r="L233" s="51">
        <v>3.7</v>
      </c>
    </row>
    <row r="234" spans="1:12" ht="15" x14ac:dyDescent="0.25">
      <c r="A234" s="25"/>
      <c r="B234" s="16"/>
      <c r="C234" s="11"/>
      <c r="D234" s="7" t="s">
        <v>33</v>
      </c>
      <c r="E234" s="50" t="s">
        <v>95</v>
      </c>
      <c r="F234" s="51">
        <v>45</v>
      </c>
      <c r="G234" s="51">
        <v>2.2000000000000002</v>
      </c>
      <c r="H234" s="51">
        <v>0.45</v>
      </c>
      <c r="I234" s="51">
        <v>14.8</v>
      </c>
      <c r="J234" s="51">
        <v>70.349999999999994</v>
      </c>
      <c r="K234" s="52">
        <v>148</v>
      </c>
      <c r="L234" s="51">
        <v>4.3</v>
      </c>
    </row>
    <row r="235" spans="1:12" ht="15" x14ac:dyDescent="0.25">
      <c r="A235" s="25"/>
      <c r="B235" s="16"/>
      <c r="C235" s="11"/>
      <c r="D235" s="6"/>
      <c r="E235" s="50" t="s">
        <v>96</v>
      </c>
      <c r="F235" s="51">
        <v>30</v>
      </c>
      <c r="G235" s="51">
        <v>0.6</v>
      </c>
      <c r="H235" s="51">
        <v>1.5</v>
      </c>
      <c r="I235" s="58">
        <v>2.1</v>
      </c>
      <c r="J235" s="51">
        <v>23.4</v>
      </c>
      <c r="K235" s="52">
        <v>350</v>
      </c>
      <c r="L235" s="51">
        <v>3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900</v>
      </c>
      <c r="G237" s="21">
        <f t="shared" ref="G237" si="155">SUM(G228:G236)</f>
        <v>24.299999999999997</v>
      </c>
      <c r="H237" s="21">
        <f t="shared" ref="H237" si="156">SUM(H228:H236)</f>
        <v>32.39</v>
      </c>
      <c r="I237" s="21">
        <f t="shared" ref="I237" si="157">SUM(I228:I236)</f>
        <v>45110.1</v>
      </c>
      <c r="J237" s="21">
        <f t="shared" ref="J237" si="158">SUM(J228:J236)</f>
        <v>865.32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1415</v>
      </c>
      <c r="G257" s="34">
        <f t="shared" ref="G257" si="175">G223+G227+G237+G242+G249+G256</f>
        <v>38.599999999999994</v>
      </c>
      <c r="H257" s="34">
        <f t="shared" ref="H257" si="176">H223+H227+H237+H242+H249+H256</f>
        <v>47.04</v>
      </c>
      <c r="I257" s="34">
        <f t="shared" ref="I257" si="177">I223+I227+I237+I242+I249+I256</f>
        <v>45164.08</v>
      </c>
      <c r="J257" s="34">
        <f t="shared" ref="J257" si="178">J223+J227+J237+J242+J249+J256</f>
        <v>1378.4900000000002</v>
      </c>
      <c r="K257" s="35"/>
      <c r="L257" s="34">
        <f t="shared" ref="L257" ca="1" si="179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98</v>
      </c>
      <c r="F258" s="48">
        <v>250</v>
      </c>
      <c r="G258" s="48">
        <v>17.5</v>
      </c>
      <c r="H258" s="48">
        <v>13</v>
      </c>
      <c r="I258" s="48">
        <v>28.5</v>
      </c>
      <c r="J258" s="48">
        <v>220.2</v>
      </c>
      <c r="K258" s="49">
        <v>215</v>
      </c>
      <c r="L258" s="48">
        <v>20.100000000000001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47</v>
      </c>
      <c r="F260" s="51">
        <v>200</v>
      </c>
      <c r="G260" s="51">
        <v>1.6</v>
      </c>
      <c r="H260" s="51">
        <v>1.8</v>
      </c>
      <c r="I260" s="51">
        <v>12.4</v>
      </c>
      <c r="J260" s="51">
        <v>72.2</v>
      </c>
      <c r="K260" s="52">
        <v>269</v>
      </c>
      <c r="L260" s="51">
        <v>8.9</v>
      </c>
    </row>
    <row r="261" spans="1:12" ht="15" x14ac:dyDescent="0.25">
      <c r="A261" s="25"/>
      <c r="B261" s="16"/>
      <c r="C261" s="11"/>
      <c r="D261" s="7" t="s">
        <v>23</v>
      </c>
      <c r="E261" s="50" t="s">
        <v>84</v>
      </c>
      <c r="F261" s="51">
        <v>50</v>
      </c>
      <c r="G261" s="51">
        <v>7.5</v>
      </c>
      <c r="H261" s="51">
        <v>4.4000000000000004</v>
      </c>
      <c r="I261" s="51">
        <v>24.5</v>
      </c>
      <c r="J261" s="51">
        <v>185.2</v>
      </c>
      <c r="K261" s="52">
        <v>3</v>
      </c>
      <c r="L261" s="51">
        <v>18</v>
      </c>
    </row>
    <row r="262" spans="1:12" ht="15" x14ac:dyDescent="0.25">
      <c r="A262" s="25"/>
      <c r="B262" s="16"/>
      <c r="C262" s="11"/>
      <c r="D262" s="7" t="s">
        <v>24</v>
      </c>
      <c r="E262" s="50" t="s">
        <v>75</v>
      </c>
      <c r="F262" s="51">
        <v>80</v>
      </c>
      <c r="G262" s="51">
        <v>0.4</v>
      </c>
      <c r="H262" s="51">
        <v>0.4</v>
      </c>
      <c r="I262" s="51">
        <v>9.8000000000000007</v>
      </c>
      <c r="J262" s="51">
        <v>44</v>
      </c>
      <c r="K262" s="52">
        <v>368</v>
      </c>
      <c r="L262" s="51">
        <v>20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580</v>
      </c>
      <c r="G265" s="21">
        <f t="shared" ref="G265" si="180">SUM(G258:G264)</f>
        <v>27</v>
      </c>
      <c r="H265" s="21">
        <f t="shared" ref="H265" si="181">SUM(H258:H264)</f>
        <v>19.600000000000001</v>
      </c>
      <c r="I265" s="21">
        <f t="shared" ref="I265" si="182">SUM(I258:I264)</f>
        <v>75.2</v>
      </c>
      <c r="J265" s="21">
        <f t="shared" ref="J265" si="183">SUM(J258:J264)</f>
        <v>521.59999999999991</v>
      </c>
      <c r="K265" s="27"/>
      <c r="L265" s="21">
        <f t="shared" si="149"/>
        <v>67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4">SUM(G266:G268)</f>
        <v>0</v>
      </c>
      <c r="H269" s="21">
        <f t="shared" ref="H269" si="185">SUM(H266:H268)</f>
        <v>0</v>
      </c>
      <c r="I269" s="21">
        <f t="shared" ref="I269" si="186">SUM(I266:I268)</f>
        <v>0</v>
      </c>
      <c r="J269" s="21">
        <f t="shared" ref="J269" si="187">SUM(J266:J268)</f>
        <v>0</v>
      </c>
      <c r="K269" s="27"/>
      <c r="L269" s="21">
        <f t="shared" ref="L269" ca="1" si="188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99</v>
      </c>
      <c r="F270" s="51">
        <v>80</v>
      </c>
      <c r="G270" s="51">
        <v>0.9</v>
      </c>
      <c r="H270" s="51">
        <v>4.5</v>
      </c>
      <c r="I270" s="51">
        <v>3.3</v>
      </c>
      <c r="J270" s="51">
        <v>42.77</v>
      </c>
      <c r="K270" s="52">
        <v>24</v>
      </c>
      <c r="L270" s="51">
        <v>10</v>
      </c>
    </row>
    <row r="271" spans="1:12" ht="15" x14ac:dyDescent="0.25">
      <c r="A271" s="25"/>
      <c r="B271" s="16"/>
      <c r="C271" s="11"/>
      <c r="D271" s="7" t="s">
        <v>28</v>
      </c>
      <c r="E271" s="50" t="s">
        <v>100</v>
      </c>
      <c r="F271" s="51">
        <v>250</v>
      </c>
      <c r="G271" s="51">
        <v>2.1</v>
      </c>
      <c r="H271" s="51">
        <v>3.1</v>
      </c>
      <c r="I271" s="51">
        <v>15.6</v>
      </c>
      <c r="J271" s="51">
        <v>96.3</v>
      </c>
      <c r="K271" s="52">
        <v>85</v>
      </c>
      <c r="L271" s="51">
        <v>23</v>
      </c>
    </row>
    <row r="272" spans="1:12" ht="15" x14ac:dyDescent="0.25">
      <c r="A272" s="25"/>
      <c r="B272" s="16"/>
      <c r="C272" s="11"/>
      <c r="D272" s="7" t="s">
        <v>29</v>
      </c>
      <c r="E272" s="50" t="s">
        <v>101</v>
      </c>
      <c r="F272" s="51">
        <v>100</v>
      </c>
      <c r="G272" s="51">
        <v>10.199999999999999</v>
      </c>
      <c r="H272" s="51">
        <v>17</v>
      </c>
      <c r="I272" s="51">
        <v>0.6</v>
      </c>
      <c r="J272" s="51">
        <v>245.9</v>
      </c>
      <c r="K272" s="52">
        <v>119</v>
      </c>
      <c r="L272" s="51">
        <v>30</v>
      </c>
    </row>
    <row r="273" spans="1:12" ht="15" x14ac:dyDescent="0.25">
      <c r="A273" s="25"/>
      <c r="B273" s="16"/>
      <c r="C273" s="11"/>
      <c r="D273" s="7" t="s">
        <v>30</v>
      </c>
      <c r="E273" s="50" t="s">
        <v>102</v>
      </c>
      <c r="F273" s="51">
        <v>180</v>
      </c>
      <c r="G273" s="51">
        <v>3.8</v>
      </c>
      <c r="H273" s="51">
        <v>4.7</v>
      </c>
      <c r="I273" s="51">
        <v>16.100000000000001</v>
      </c>
      <c r="J273" s="51">
        <v>142</v>
      </c>
      <c r="K273" s="52">
        <v>134</v>
      </c>
      <c r="L273" s="51">
        <v>11</v>
      </c>
    </row>
    <row r="274" spans="1:12" ht="15" x14ac:dyDescent="0.25">
      <c r="A274" s="25"/>
      <c r="B274" s="16"/>
      <c r="C274" s="11"/>
      <c r="D274" s="7" t="s">
        <v>31</v>
      </c>
      <c r="E274" s="50" t="s">
        <v>103</v>
      </c>
      <c r="F274" s="51">
        <v>200</v>
      </c>
      <c r="G274" s="51">
        <v>0.4</v>
      </c>
      <c r="H274" s="51">
        <v>0.02</v>
      </c>
      <c r="I274" s="51">
        <v>41.4</v>
      </c>
      <c r="J274" s="51">
        <v>167.38</v>
      </c>
      <c r="K274" s="52">
        <v>376</v>
      </c>
      <c r="L274" s="51">
        <v>10</v>
      </c>
    </row>
    <row r="275" spans="1:12" ht="15" x14ac:dyDescent="0.25">
      <c r="A275" s="25"/>
      <c r="B275" s="16"/>
      <c r="C275" s="11"/>
      <c r="D275" s="7" t="s">
        <v>32</v>
      </c>
      <c r="E275" s="50" t="s">
        <v>55</v>
      </c>
      <c r="F275" s="51">
        <v>45</v>
      </c>
      <c r="G275" s="51">
        <v>2.4</v>
      </c>
      <c r="H275" s="51">
        <v>0.9</v>
      </c>
      <c r="I275" s="51">
        <v>22.8</v>
      </c>
      <c r="J275" s="51">
        <v>106.47</v>
      </c>
      <c r="K275" s="52">
        <v>147</v>
      </c>
      <c r="L275" s="51">
        <v>3.7</v>
      </c>
    </row>
    <row r="276" spans="1:12" ht="15" x14ac:dyDescent="0.25">
      <c r="A276" s="25"/>
      <c r="B276" s="16"/>
      <c r="C276" s="11"/>
      <c r="D276" s="7" t="s">
        <v>33</v>
      </c>
      <c r="E276" s="50" t="s">
        <v>95</v>
      </c>
      <c r="F276" s="51">
        <v>45</v>
      </c>
      <c r="G276" s="51">
        <v>2.2000000000000002</v>
      </c>
      <c r="H276" s="51">
        <v>0.45</v>
      </c>
      <c r="I276" s="51">
        <v>14.8</v>
      </c>
      <c r="J276" s="51">
        <v>70.349999999999994</v>
      </c>
      <c r="K276" s="52">
        <v>148</v>
      </c>
      <c r="L276" s="51">
        <v>4.3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89">SUM(G270:G278)</f>
        <v>21.999999999999996</v>
      </c>
      <c r="H279" s="21">
        <f t="shared" ref="H279" si="190">SUM(H270:H278)</f>
        <v>30.669999999999998</v>
      </c>
      <c r="I279" s="21">
        <f t="shared" ref="I279" si="191">SUM(I270:I278)</f>
        <v>114.6</v>
      </c>
      <c r="J279" s="21">
        <f t="shared" ref="J279" si="192">SUM(J270:J278)</f>
        <v>871.17000000000007</v>
      </c>
      <c r="K279" s="27"/>
      <c r="L279" s="21">
        <f t="shared" ref="L279" ca="1" si="193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1480</v>
      </c>
      <c r="G299" s="34">
        <f t="shared" ref="G299" si="209">G265+G269+G279+G284+G291+G298</f>
        <v>49</v>
      </c>
      <c r="H299" s="34">
        <f t="shared" ref="H299" si="210">H265+H269+H279+H284+H291+H298</f>
        <v>50.269999999999996</v>
      </c>
      <c r="I299" s="34">
        <f t="shared" ref="I299" si="211">I265+I269+I279+I284+I291+I298</f>
        <v>189.8</v>
      </c>
      <c r="J299" s="34">
        <f t="shared" ref="J299" si="212">J265+J269+J279+J284+J291+J298</f>
        <v>1392.77</v>
      </c>
      <c r="K299" s="35"/>
      <c r="L299" s="34">
        <f t="shared" ref="L299" ca="1" si="213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104</v>
      </c>
      <c r="F300" s="48">
        <v>200</v>
      </c>
      <c r="G300" s="48">
        <v>5.0999999999999996</v>
      </c>
      <c r="H300" s="48">
        <v>5.3</v>
      </c>
      <c r="I300" s="48">
        <v>27.6</v>
      </c>
      <c r="J300" s="48">
        <v>256.8</v>
      </c>
      <c r="K300" s="49">
        <v>176</v>
      </c>
      <c r="L300" s="48">
        <v>21.5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58</v>
      </c>
      <c r="F302" s="51">
        <v>200</v>
      </c>
      <c r="G302" s="51">
        <v>2.9</v>
      </c>
      <c r="H302" s="51">
        <v>2.8</v>
      </c>
      <c r="I302" s="51">
        <v>14.9</v>
      </c>
      <c r="J302" s="51">
        <v>96.4</v>
      </c>
      <c r="K302" s="52">
        <v>272</v>
      </c>
      <c r="L302" s="51">
        <v>16.2</v>
      </c>
    </row>
    <row r="303" spans="1:12" ht="15" x14ac:dyDescent="0.25">
      <c r="A303" s="25"/>
      <c r="B303" s="16"/>
      <c r="C303" s="11"/>
      <c r="D303" s="7" t="s">
        <v>23</v>
      </c>
      <c r="E303" s="50" t="s">
        <v>55</v>
      </c>
      <c r="F303" s="51">
        <v>45</v>
      </c>
      <c r="G303" s="51">
        <v>2.4</v>
      </c>
      <c r="H303" s="51">
        <v>0.9</v>
      </c>
      <c r="I303" s="51">
        <v>22.8</v>
      </c>
      <c r="J303" s="51">
        <v>106.47</v>
      </c>
      <c r="K303" s="52">
        <v>147</v>
      </c>
      <c r="L303" s="51">
        <v>3.7</v>
      </c>
    </row>
    <row r="304" spans="1:12" ht="15" x14ac:dyDescent="0.25">
      <c r="A304" s="25"/>
      <c r="B304" s="16"/>
      <c r="C304" s="11"/>
      <c r="D304" s="7" t="s">
        <v>24</v>
      </c>
      <c r="E304" s="50" t="s">
        <v>59</v>
      </c>
      <c r="F304" s="51">
        <v>100</v>
      </c>
      <c r="G304" s="51">
        <v>0.4</v>
      </c>
      <c r="H304" s="51">
        <v>0.3</v>
      </c>
      <c r="I304" s="51">
        <v>10.3</v>
      </c>
      <c r="J304" s="51">
        <v>42</v>
      </c>
      <c r="K304" s="52">
        <v>368</v>
      </c>
      <c r="L304" s="51">
        <v>25.6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4">SUM(G300:G306)</f>
        <v>10.8</v>
      </c>
      <c r="H307" s="21">
        <f t="shared" ref="H307" si="215">SUM(H300:H306)</f>
        <v>9.3000000000000007</v>
      </c>
      <c r="I307" s="21">
        <f t="shared" ref="I307" si="216">SUM(I300:I306)</f>
        <v>75.599999999999994</v>
      </c>
      <c r="J307" s="21">
        <f t="shared" ref="J307" si="217">SUM(J300:J306)</f>
        <v>501.67000000000007</v>
      </c>
      <c r="K307" s="27"/>
      <c r="L307" s="21">
        <f t="shared" ref="L307:L349" si="218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105</v>
      </c>
      <c r="F312" s="51">
        <v>60</v>
      </c>
      <c r="G312" s="51">
        <v>0.6</v>
      </c>
      <c r="H312" s="51">
        <v>2.7</v>
      </c>
      <c r="I312" s="51">
        <v>3.2</v>
      </c>
      <c r="J312" s="51">
        <v>51.24</v>
      </c>
      <c r="K312" s="52">
        <v>23</v>
      </c>
      <c r="L312" s="51">
        <v>10</v>
      </c>
    </row>
    <row r="313" spans="1:12" ht="15" x14ac:dyDescent="0.25">
      <c r="A313" s="25"/>
      <c r="B313" s="16"/>
      <c r="C313" s="11"/>
      <c r="D313" s="7" t="s">
        <v>28</v>
      </c>
      <c r="E313" s="50" t="s">
        <v>106</v>
      </c>
      <c r="F313" s="51">
        <v>250</v>
      </c>
      <c r="G313" s="51">
        <v>2.5</v>
      </c>
      <c r="H313" s="51">
        <v>5.2</v>
      </c>
      <c r="I313" s="51">
        <v>13.9</v>
      </c>
      <c r="J313" s="51">
        <v>112.4</v>
      </c>
      <c r="K313" s="52">
        <v>65</v>
      </c>
      <c r="L313" s="51">
        <v>22</v>
      </c>
    </row>
    <row r="314" spans="1:12" ht="15" x14ac:dyDescent="0.25">
      <c r="A314" s="25"/>
      <c r="B314" s="16"/>
      <c r="C314" s="11"/>
      <c r="D314" s="7" t="s">
        <v>29</v>
      </c>
      <c r="E314" s="50" t="s">
        <v>107</v>
      </c>
      <c r="F314" s="51">
        <v>200</v>
      </c>
      <c r="G314" s="51">
        <v>19</v>
      </c>
      <c r="H314" s="51">
        <v>15</v>
      </c>
      <c r="I314" s="51">
        <v>15.3</v>
      </c>
      <c r="J314" s="51">
        <v>301.3</v>
      </c>
      <c r="K314" s="52">
        <v>274</v>
      </c>
      <c r="L314" s="51">
        <v>33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0.6</v>
      </c>
      <c r="H316" s="51">
        <v>0.3</v>
      </c>
      <c r="I316" s="51">
        <v>27</v>
      </c>
      <c r="J316" s="51">
        <v>103.1</v>
      </c>
      <c r="K316" s="52">
        <v>286</v>
      </c>
      <c r="L316" s="51">
        <v>19</v>
      </c>
    </row>
    <row r="317" spans="1:12" ht="15" x14ac:dyDescent="0.25">
      <c r="A317" s="25"/>
      <c r="B317" s="16"/>
      <c r="C317" s="11"/>
      <c r="D317" s="7" t="s">
        <v>32</v>
      </c>
      <c r="E317" s="50" t="s">
        <v>55</v>
      </c>
      <c r="F317" s="51">
        <v>45</v>
      </c>
      <c r="G317" s="51">
        <v>2.4</v>
      </c>
      <c r="H317" s="51">
        <v>0.9</v>
      </c>
      <c r="I317" s="51">
        <v>22.8</v>
      </c>
      <c r="J317" s="51">
        <v>106.47</v>
      </c>
      <c r="K317" s="52">
        <v>147</v>
      </c>
      <c r="L317" s="51">
        <v>3.7</v>
      </c>
    </row>
    <row r="318" spans="1:12" ht="15" x14ac:dyDescent="0.25">
      <c r="A318" s="25"/>
      <c r="B318" s="16"/>
      <c r="C318" s="11"/>
      <c r="D318" s="7" t="s">
        <v>33</v>
      </c>
      <c r="E318" s="50" t="s">
        <v>108</v>
      </c>
      <c r="F318" s="51">
        <v>45</v>
      </c>
      <c r="G318" s="51">
        <v>2.2000000000000002</v>
      </c>
      <c r="H318" s="51">
        <v>0.45</v>
      </c>
      <c r="I318" s="51">
        <v>14.8</v>
      </c>
      <c r="J318" s="51">
        <v>70.349999999999994</v>
      </c>
      <c r="K318" s="52">
        <v>148</v>
      </c>
      <c r="L318" s="51">
        <v>4.3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4">SUM(G312:G320)</f>
        <v>27.3</v>
      </c>
      <c r="H321" s="21">
        <f t="shared" ref="H321" si="225">SUM(H312:H320)</f>
        <v>24.549999999999997</v>
      </c>
      <c r="I321" s="21">
        <f t="shared" ref="I321" si="226">SUM(I312:I320)</f>
        <v>97</v>
      </c>
      <c r="J321" s="21">
        <f t="shared" ref="J321" si="227">SUM(J312:J320)</f>
        <v>744.86000000000013</v>
      </c>
      <c r="K321" s="27"/>
      <c r="L321" s="21">
        <f t="shared" ref="L321" ca="1" si="228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1345</v>
      </c>
      <c r="G341" s="34">
        <f t="shared" ref="G341" si="244">G307+G311+G321+G326+G333+G340</f>
        <v>38.1</v>
      </c>
      <c r="H341" s="34">
        <f t="shared" ref="H341" si="245">H307+H311+H321+H326+H333+H340</f>
        <v>33.849999999999994</v>
      </c>
      <c r="I341" s="34">
        <f t="shared" ref="I341" si="246">I307+I311+I321+I326+I333+I340</f>
        <v>172.6</v>
      </c>
      <c r="J341" s="34">
        <f t="shared" ref="J341" si="247">J307+J311+J321+J326+J333+J340</f>
        <v>1246.5300000000002</v>
      </c>
      <c r="K341" s="35"/>
      <c r="L341" s="34">
        <f t="shared" ref="L341" ca="1" si="248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109</v>
      </c>
      <c r="F342" s="48">
        <v>250</v>
      </c>
      <c r="G342" s="48">
        <v>22.1</v>
      </c>
      <c r="H342" s="48">
        <v>18.8</v>
      </c>
      <c r="I342" s="48">
        <v>35.08</v>
      </c>
      <c r="J342" s="48">
        <v>583.88</v>
      </c>
      <c r="K342" s="49">
        <v>213</v>
      </c>
      <c r="L342" s="48">
        <v>42.7</v>
      </c>
    </row>
    <row r="343" spans="1:12" ht="15" x14ac:dyDescent="0.25">
      <c r="A343" s="15"/>
      <c r="B343" s="16"/>
      <c r="C343" s="11"/>
      <c r="D343" s="6"/>
      <c r="E343" s="50" t="s">
        <v>48</v>
      </c>
      <c r="F343" s="51">
        <v>50</v>
      </c>
      <c r="G343" s="51">
        <v>1.9</v>
      </c>
      <c r="H343" s="51">
        <v>2.2000000000000002</v>
      </c>
      <c r="I343" s="51">
        <v>14.8</v>
      </c>
      <c r="J343" s="51">
        <v>160.25</v>
      </c>
      <c r="K343" s="52"/>
      <c r="L343" s="51">
        <v>5</v>
      </c>
    </row>
    <row r="344" spans="1:12" ht="15" x14ac:dyDescent="0.25">
      <c r="A344" s="15"/>
      <c r="B344" s="16"/>
      <c r="C344" s="11"/>
      <c r="D344" s="7" t="s">
        <v>22</v>
      </c>
      <c r="E344" s="50" t="s">
        <v>76</v>
      </c>
      <c r="F344" s="51">
        <v>200</v>
      </c>
      <c r="G344" s="51">
        <v>2.6</v>
      </c>
      <c r="H344" s="51">
        <v>2.7</v>
      </c>
      <c r="I344" s="51">
        <v>13.8</v>
      </c>
      <c r="J344" s="51">
        <v>89.9</v>
      </c>
      <c r="K344" s="52">
        <v>274</v>
      </c>
      <c r="L344" s="51">
        <v>19.3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49">SUM(G342:G348)</f>
        <v>26.6</v>
      </c>
      <c r="H349" s="21">
        <f t="shared" ref="H349" si="250">SUM(H342:H348)</f>
        <v>23.7</v>
      </c>
      <c r="I349" s="21">
        <f t="shared" ref="I349" si="251">SUM(I342:I348)</f>
        <v>63.679999999999993</v>
      </c>
      <c r="J349" s="21">
        <f t="shared" ref="J349" si="252">SUM(J342:J348)</f>
        <v>834.03</v>
      </c>
      <c r="K349" s="27"/>
      <c r="L349" s="21">
        <f t="shared" si="218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3">SUM(G350:G352)</f>
        <v>0</v>
      </c>
      <c r="H353" s="21">
        <f t="shared" ref="H353" si="254">SUM(H350:H352)</f>
        <v>0</v>
      </c>
      <c r="I353" s="21">
        <f t="shared" ref="I353" si="255">SUM(I350:I352)</f>
        <v>0</v>
      </c>
      <c r="J353" s="21">
        <f t="shared" ref="J353" si="256">SUM(J350:J352)</f>
        <v>0</v>
      </c>
      <c r="K353" s="27"/>
      <c r="L353" s="21">
        <f t="shared" ref="L353" ca="1" si="25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105</v>
      </c>
      <c r="F354" s="51">
        <v>60</v>
      </c>
      <c r="G354" s="51">
        <v>0.6</v>
      </c>
      <c r="H354" s="51">
        <v>2.7</v>
      </c>
      <c r="I354" s="51">
        <v>3.2</v>
      </c>
      <c r="J354" s="51">
        <v>51.24</v>
      </c>
      <c r="K354" s="52">
        <v>23</v>
      </c>
      <c r="L354" s="51">
        <v>10</v>
      </c>
    </row>
    <row r="355" spans="1:12" ht="15" x14ac:dyDescent="0.25">
      <c r="A355" s="15"/>
      <c r="B355" s="16"/>
      <c r="C355" s="11"/>
      <c r="D355" s="7" t="s">
        <v>28</v>
      </c>
      <c r="E355" s="50" t="s">
        <v>110</v>
      </c>
      <c r="F355" s="51">
        <v>250</v>
      </c>
      <c r="G355" s="51">
        <v>2.6</v>
      </c>
      <c r="H355" s="51">
        <v>8.1999999999999993</v>
      </c>
      <c r="I355" s="58">
        <v>44940</v>
      </c>
      <c r="J355" s="51">
        <v>140.6</v>
      </c>
      <c r="K355" s="52">
        <v>54</v>
      </c>
      <c r="L355" s="51">
        <v>18</v>
      </c>
    </row>
    <row r="356" spans="1:12" ht="15" x14ac:dyDescent="0.25">
      <c r="A356" s="15"/>
      <c r="B356" s="16"/>
      <c r="C356" s="11"/>
      <c r="D356" s="7" t="s">
        <v>29</v>
      </c>
      <c r="E356" s="50" t="s">
        <v>111</v>
      </c>
      <c r="F356" s="51">
        <v>100</v>
      </c>
      <c r="G356" s="51">
        <v>10.3</v>
      </c>
      <c r="H356" s="51">
        <v>8.1</v>
      </c>
      <c r="I356" s="51">
        <v>3.6</v>
      </c>
      <c r="J356" s="51">
        <v>156.5</v>
      </c>
      <c r="K356" s="52">
        <v>27</v>
      </c>
      <c r="L356" s="51">
        <v>38</v>
      </c>
    </row>
    <row r="357" spans="1:12" ht="15" x14ac:dyDescent="0.25">
      <c r="A357" s="15"/>
      <c r="B357" s="16"/>
      <c r="C357" s="11"/>
      <c r="D357" s="7" t="s">
        <v>30</v>
      </c>
      <c r="E357" s="50" t="s">
        <v>89</v>
      </c>
      <c r="F357" s="51">
        <v>180</v>
      </c>
      <c r="G357" s="51">
        <v>2.9</v>
      </c>
      <c r="H357" s="51">
        <v>4.3</v>
      </c>
      <c r="I357" s="51">
        <v>26.9</v>
      </c>
      <c r="J357" s="51">
        <v>158.30000000000001</v>
      </c>
      <c r="K357" s="52">
        <v>129</v>
      </c>
      <c r="L357" s="51">
        <v>8</v>
      </c>
    </row>
    <row r="358" spans="1:12" ht="15" x14ac:dyDescent="0.25">
      <c r="A358" s="15"/>
      <c r="B358" s="16"/>
      <c r="C358" s="11"/>
      <c r="D358" s="7" t="s">
        <v>31</v>
      </c>
      <c r="E358" s="50" t="s">
        <v>103</v>
      </c>
      <c r="F358" s="51">
        <v>200</v>
      </c>
      <c r="G358" s="51">
        <v>0.4</v>
      </c>
      <c r="H358" s="51">
        <v>0.02</v>
      </c>
      <c r="I358" s="51">
        <v>41.4</v>
      </c>
      <c r="J358" s="51">
        <v>167.38</v>
      </c>
      <c r="K358" s="52">
        <v>376</v>
      </c>
      <c r="L358" s="51">
        <v>10</v>
      </c>
    </row>
    <row r="359" spans="1:12" ht="15" x14ac:dyDescent="0.25">
      <c r="A359" s="15"/>
      <c r="B359" s="16"/>
      <c r="C359" s="11"/>
      <c r="D359" s="7" t="s">
        <v>32</v>
      </c>
      <c r="E359" s="50" t="s">
        <v>55</v>
      </c>
      <c r="F359" s="51">
        <v>45</v>
      </c>
      <c r="G359" s="51">
        <v>2.4</v>
      </c>
      <c r="H359" s="51">
        <v>0.9</v>
      </c>
      <c r="I359" s="51">
        <v>22.8</v>
      </c>
      <c r="J359" s="51">
        <v>106.47</v>
      </c>
      <c r="K359" s="52">
        <v>147</v>
      </c>
      <c r="L359" s="51">
        <v>3.7</v>
      </c>
    </row>
    <row r="360" spans="1:12" ht="15" x14ac:dyDescent="0.25">
      <c r="A360" s="15"/>
      <c r="B360" s="16"/>
      <c r="C360" s="11"/>
      <c r="D360" s="7" t="s">
        <v>33</v>
      </c>
      <c r="E360" s="50" t="s">
        <v>64</v>
      </c>
      <c r="F360" s="51">
        <v>45</v>
      </c>
      <c r="G360" s="51">
        <v>2.2000000000000002</v>
      </c>
      <c r="H360" s="51">
        <v>0.45</v>
      </c>
      <c r="I360" s="51">
        <v>14.8</v>
      </c>
      <c r="J360" s="51">
        <v>70.349999999999994</v>
      </c>
      <c r="K360" s="52">
        <v>148</v>
      </c>
      <c r="L360" s="51">
        <v>4.3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58">SUM(G354:G362)</f>
        <v>21.399999999999995</v>
      </c>
      <c r="H363" s="21">
        <f t="shared" ref="H363" si="259">SUM(H354:H362)</f>
        <v>24.669999999999998</v>
      </c>
      <c r="I363" s="21">
        <f t="shared" ref="I363" si="260">SUM(I354:I362)</f>
        <v>45052.700000000004</v>
      </c>
      <c r="J363" s="21">
        <f t="shared" ref="J363" si="261">SUM(J354:J362)</f>
        <v>850.84</v>
      </c>
      <c r="K363" s="27"/>
      <c r="L363" s="21">
        <f t="shared" ref="L363" ca="1" si="262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3">SUM(G364:G367)</f>
        <v>0</v>
      </c>
      <c r="H368" s="21">
        <f t="shared" ref="H368" si="264">SUM(H364:H367)</f>
        <v>0</v>
      </c>
      <c r="I368" s="21">
        <f t="shared" ref="I368" si="265">SUM(I364:I367)</f>
        <v>0</v>
      </c>
      <c r="J368" s="21">
        <f t="shared" ref="J368" si="266">SUM(J364:J367)</f>
        <v>0</v>
      </c>
      <c r="K368" s="27"/>
      <c r="L368" s="21">
        <f t="shared" ref="L368" ca="1" si="267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8">SUM(G369:G374)</f>
        <v>0</v>
      </c>
      <c r="H375" s="21">
        <f t="shared" ref="H375" si="269">SUM(H369:H374)</f>
        <v>0</v>
      </c>
      <c r="I375" s="21">
        <f t="shared" ref="I375" si="270">SUM(I369:I374)</f>
        <v>0</v>
      </c>
      <c r="J375" s="21">
        <f t="shared" ref="J375" si="271">SUM(J369:J374)</f>
        <v>0</v>
      </c>
      <c r="K375" s="27"/>
      <c r="L375" s="21">
        <f t="shared" ref="L375" ca="1" si="27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3">SUM(G376:G381)</f>
        <v>0</v>
      </c>
      <c r="H382" s="21">
        <f t="shared" ref="H382" si="274">SUM(H376:H381)</f>
        <v>0</v>
      </c>
      <c r="I382" s="21">
        <f t="shared" ref="I382" si="275">SUM(I376:I381)</f>
        <v>0</v>
      </c>
      <c r="J382" s="21">
        <f t="shared" ref="J382" si="276">SUM(J376:J381)</f>
        <v>0</v>
      </c>
      <c r="K382" s="27"/>
      <c r="L382" s="21">
        <f t="shared" ref="L382" ca="1" si="277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1380</v>
      </c>
      <c r="G383" s="34">
        <f t="shared" ref="G383" si="278">G349+G353+G363+G368+G375+G382</f>
        <v>48</v>
      </c>
      <c r="H383" s="34">
        <f t="shared" ref="H383" si="279">H349+H353+H363+H368+H375+H382</f>
        <v>48.37</v>
      </c>
      <c r="I383" s="34">
        <f t="shared" ref="I383" si="280">I349+I353+I363+I368+I375+I382</f>
        <v>45116.380000000005</v>
      </c>
      <c r="J383" s="34">
        <f t="shared" ref="J383" si="281">J349+J353+J363+J368+J375+J382</f>
        <v>1684.87</v>
      </c>
      <c r="K383" s="35"/>
      <c r="L383" s="34">
        <f t="shared" ref="L383" ca="1" si="282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112</v>
      </c>
      <c r="F384" s="48">
        <v>180</v>
      </c>
      <c r="G384" s="48">
        <v>8.1</v>
      </c>
      <c r="H384" s="48">
        <v>9.8000000000000007</v>
      </c>
      <c r="I384" s="48">
        <v>35.6</v>
      </c>
      <c r="J384" s="48">
        <v>275</v>
      </c>
      <c r="K384" s="49">
        <v>174</v>
      </c>
      <c r="L384" s="48">
        <v>12.8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58</v>
      </c>
      <c r="F386" s="51">
        <v>200</v>
      </c>
      <c r="G386" s="51">
        <v>2.9</v>
      </c>
      <c r="H386" s="51">
        <v>2.8</v>
      </c>
      <c r="I386" s="51">
        <v>14.9</v>
      </c>
      <c r="J386" s="51">
        <v>96.4</v>
      </c>
      <c r="K386" s="52">
        <v>272</v>
      </c>
      <c r="L386" s="51">
        <v>16.2</v>
      </c>
    </row>
    <row r="387" spans="1:12" ht="15" x14ac:dyDescent="0.25">
      <c r="A387" s="25"/>
      <c r="B387" s="16"/>
      <c r="C387" s="11"/>
      <c r="D387" s="7" t="s">
        <v>23</v>
      </c>
      <c r="E387" s="50" t="s">
        <v>84</v>
      </c>
      <c r="F387" s="51">
        <v>50</v>
      </c>
      <c r="G387" s="51">
        <v>7.5</v>
      </c>
      <c r="H387" s="51">
        <v>4.4000000000000004</v>
      </c>
      <c r="I387" s="51">
        <v>24.5</v>
      </c>
      <c r="J387" s="51">
        <v>185.2</v>
      </c>
      <c r="K387" s="52">
        <v>3</v>
      </c>
      <c r="L387" s="51">
        <v>18</v>
      </c>
    </row>
    <row r="388" spans="1:12" ht="15" x14ac:dyDescent="0.25">
      <c r="A388" s="25"/>
      <c r="B388" s="16"/>
      <c r="C388" s="11"/>
      <c r="D388" s="7" t="s">
        <v>24</v>
      </c>
      <c r="E388" s="50" t="s">
        <v>113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47</v>
      </c>
      <c r="K388" s="52">
        <v>368</v>
      </c>
      <c r="L388" s="51">
        <v>20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3">SUM(G384:G390)</f>
        <v>18.899999999999999</v>
      </c>
      <c r="H391" s="21">
        <f t="shared" ref="H391" si="284">SUM(H384:H390)</f>
        <v>17.399999999999999</v>
      </c>
      <c r="I391" s="21">
        <f t="shared" ref="I391" si="285">SUM(I384:I390)</f>
        <v>84.8</v>
      </c>
      <c r="J391" s="21">
        <f t="shared" ref="J391" si="286">SUM(J384:J390)</f>
        <v>603.59999999999991</v>
      </c>
      <c r="K391" s="27"/>
      <c r="L391" s="21">
        <f t="shared" ref="L391:L433" si="287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8">SUM(G392:G394)</f>
        <v>0</v>
      </c>
      <c r="H395" s="21">
        <f t="shared" ref="H395" si="289">SUM(H392:H394)</f>
        <v>0</v>
      </c>
      <c r="I395" s="21">
        <f t="shared" ref="I395" si="290">SUM(I392:I394)</f>
        <v>0</v>
      </c>
      <c r="J395" s="21">
        <f t="shared" ref="J395" si="291">SUM(J392:J394)</f>
        <v>0</v>
      </c>
      <c r="K395" s="27"/>
      <c r="L395" s="21">
        <f t="shared" ref="L395" ca="1" si="292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114</v>
      </c>
      <c r="F396" s="51">
        <v>60</v>
      </c>
      <c r="G396" s="51">
        <v>0.96</v>
      </c>
      <c r="H396" s="51">
        <v>5</v>
      </c>
      <c r="I396" s="51">
        <v>4.0999999999999996</v>
      </c>
      <c r="J396" s="51">
        <v>60.06</v>
      </c>
      <c r="K396" s="52">
        <v>14</v>
      </c>
      <c r="L396" s="51">
        <v>10.3</v>
      </c>
    </row>
    <row r="397" spans="1:12" ht="15" x14ac:dyDescent="0.25">
      <c r="A397" s="25"/>
      <c r="B397" s="16"/>
      <c r="C397" s="11"/>
      <c r="D397" s="7" t="s">
        <v>28</v>
      </c>
      <c r="E397" s="50" t="s">
        <v>115</v>
      </c>
      <c r="F397" s="51">
        <v>250</v>
      </c>
      <c r="G397" s="51">
        <v>2.7</v>
      </c>
      <c r="H397" s="51">
        <v>2.8</v>
      </c>
      <c r="I397" s="51">
        <v>17.8</v>
      </c>
      <c r="J397" s="51">
        <v>114.5</v>
      </c>
      <c r="K397" s="52">
        <v>82</v>
      </c>
      <c r="L397" s="51">
        <v>14</v>
      </c>
    </row>
    <row r="398" spans="1:12" ht="15" x14ac:dyDescent="0.25">
      <c r="A398" s="25"/>
      <c r="B398" s="16"/>
      <c r="C398" s="11"/>
      <c r="D398" s="7" t="s">
        <v>29</v>
      </c>
      <c r="E398" s="50" t="s">
        <v>116</v>
      </c>
      <c r="F398" s="51">
        <v>100</v>
      </c>
      <c r="G398" s="51">
        <v>17.600000000000001</v>
      </c>
      <c r="H398" s="51">
        <v>13.6</v>
      </c>
      <c r="I398" s="51">
        <v>11.3</v>
      </c>
      <c r="J398" s="51">
        <v>293.39999999999998</v>
      </c>
      <c r="K398" s="52">
        <v>300</v>
      </c>
      <c r="L398" s="51">
        <v>33</v>
      </c>
    </row>
    <row r="399" spans="1:12" ht="15" x14ac:dyDescent="0.25">
      <c r="A399" s="25"/>
      <c r="B399" s="16"/>
      <c r="C399" s="11"/>
      <c r="D399" s="7" t="s">
        <v>30</v>
      </c>
      <c r="E399" s="50" t="s">
        <v>53</v>
      </c>
      <c r="F399" s="51">
        <v>180</v>
      </c>
      <c r="G399" s="51">
        <v>2.9</v>
      </c>
      <c r="H399" s="51">
        <v>4.3</v>
      </c>
      <c r="I399" s="51">
        <v>25.8</v>
      </c>
      <c r="J399" s="51">
        <v>227.7</v>
      </c>
      <c r="K399" s="52">
        <v>129</v>
      </c>
      <c r="L399" s="51">
        <v>13.7</v>
      </c>
    </row>
    <row r="400" spans="1:12" ht="15" x14ac:dyDescent="0.25">
      <c r="A400" s="25"/>
      <c r="B400" s="16"/>
      <c r="C400" s="11"/>
      <c r="D400" s="7" t="s">
        <v>31</v>
      </c>
      <c r="E400" s="50" t="s">
        <v>117</v>
      </c>
      <c r="F400" s="51">
        <v>200</v>
      </c>
      <c r="G400" s="51">
        <v>4.0999999999999996</v>
      </c>
      <c r="H400" s="51">
        <v>0</v>
      </c>
      <c r="I400" s="51">
        <v>20</v>
      </c>
      <c r="J400" s="51">
        <v>80</v>
      </c>
      <c r="K400" s="52">
        <v>291</v>
      </c>
      <c r="L400" s="51">
        <v>13</v>
      </c>
    </row>
    <row r="401" spans="1:12" ht="15" x14ac:dyDescent="0.25">
      <c r="A401" s="25"/>
      <c r="B401" s="16"/>
      <c r="C401" s="11"/>
      <c r="D401" s="7" t="s">
        <v>32</v>
      </c>
      <c r="E401" s="50" t="s">
        <v>55</v>
      </c>
      <c r="F401" s="51">
        <v>45</v>
      </c>
      <c r="G401" s="51">
        <v>2.4</v>
      </c>
      <c r="H401" s="51">
        <v>0.9</v>
      </c>
      <c r="I401" s="51">
        <v>22.8</v>
      </c>
      <c r="J401" s="51">
        <v>106.47</v>
      </c>
      <c r="K401" s="52">
        <v>147</v>
      </c>
      <c r="L401" s="51">
        <v>3.7</v>
      </c>
    </row>
    <row r="402" spans="1:12" ht="15" x14ac:dyDescent="0.25">
      <c r="A402" s="25"/>
      <c r="B402" s="16"/>
      <c r="C402" s="11"/>
      <c r="D402" s="7" t="s">
        <v>33</v>
      </c>
      <c r="E402" s="50" t="s">
        <v>64</v>
      </c>
      <c r="F402" s="51">
        <v>45</v>
      </c>
      <c r="G402" s="51">
        <v>2.2000000000000002</v>
      </c>
      <c r="H402" s="51">
        <v>0.45</v>
      </c>
      <c r="I402" s="51">
        <v>14.8</v>
      </c>
      <c r="J402" s="51">
        <v>70.349999999999994</v>
      </c>
      <c r="K402" s="52">
        <v>148</v>
      </c>
      <c r="L402" s="51">
        <v>4.3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880</v>
      </c>
      <c r="G405" s="21">
        <f t="shared" ref="G405" si="293">SUM(G396:G404)</f>
        <v>32.86</v>
      </c>
      <c r="H405" s="21">
        <f t="shared" ref="H405" si="294">SUM(H396:H404)</f>
        <v>27.049999999999997</v>
      </c>
      <c r="I405" s="21">
        <f t="shared" ref="I405" si="295">SUM(I396:I404)</f>
        <v>116.6</v>
      </c>
      <c r="J405" s="21">
        <f t="shared" ref="J405" si="296">SUM(J396:J404)</f>
        <v>952.48</v>
      </c>
      <c r="K405" s="27"/>
      <c r="L405" s="21">
        <f t="shared" ref="L405" ca="1" si="297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t="shared" ref="L424" ca="1" si="312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1410</v>
      </c>
      <c r="G425" s="34">
        <f t="shared" ref="G425" si="313">G391+G395+G405+G410+G417+G424</f>
        <v>51.76</v>
      </c>
      <c r="H425" s="34">
        <f t="shared" ref="H425" si="314">H391+H395+H405+H410+H417+H424</f>
        <v>44.449999999999996</v>
      </c>
      <c r="I425" s="34">
        <f t="shared" ref="I425" si="315">I391+I395+I405+I410+I417+I424</f>
        <v>201.39999999999998</v>
      </c>
      <c r="J425" s="34">
        <f t="shared" ref="J425" si="316">J391+J395+J405+J410+J417+J424</f>
        <v>1556.08</v>
      </c>
      <c r="K425" s="35"/>
      <c r="L425" s="34">
        <f t="shared" ref="L425" ca="1" si="317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8">SUM(G426:G432)</f>
        <v>0</v>
      </c>
      <c r="H433" s="21">
        <f t="shared" ref="H433" si="319">SUM(H426:H432)</f>
        <v>0</v>
      </c>
      <c r="I433" s="21">
        <f t="shared" ref="I433" si="320">SUM(I426:I432)</f>
        <v>0</v>
      </c>
      <c r="J433" s="21">
        <f t="shared" ref="J433" si="321">SUM(J426:J432)</f>
        <v>0</v>
      </c>
      <c r="K433" s="27"/>
      <c r="L433" s="21">
        <f t="shared" si="287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2">SUM(G434:G436)</f>
        <v>0</v>
      </c>
      <c r="H437" s="21">
        <f t="shared" ref="H437" si="323">SUM(H434:H436)</f>
        <v>0</v>
      </c>
      <c r="I437" s="21">
        <f t="shared" ref="I437" si="324">SUM(I434:I436)</f>
        <v>0</v>
      </c>
      <c r="J437" s="21">
        <f t="shared" ref="J437" si="325">SUM(J434:J436)</f>
        <v>0</v>
      </c>
      <c r="K437" s="27"/>
      <c r="L437" s="21">
        <f t="shared" ref="L437" ca="1" si="326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7">SUM(G438:G446)</f>
        <v>0</v>
      </c>
      <c r="H447" s="21">
        <f t="shared" ref="H447" si="328">SUM(H438:H446)</f>
        <v>0</v>
      </c>
      <c r="I447" s="21">
        <f t="shared" ref="I447" si="329">SUM(I438:I446)</f>
        <v>0</v>
      </c>
      <c r="J447" s="21">
        <f t="shared" ref="J447" si="330">SUM(J438:J446)</f>
        <v>0</v>
      </c>
      <c r="K447" s="27"/>
      <c r="L447" s="21">
        <f t="shared" ref="L447" ca="1" si="33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2">SUM(G448:G451)</f>
        <v>0</v>
      </c>
      <c r="H452" s="21">
        <f t="shared" ref="H452" si="333">SUM(H448:H451)</f>
        <v>0</v>
      </c>
      <c r="I452" s="21">
        <f t="shared" ref="I452" si="334">SUM(I448:I451)</f>
        <v>0</v>
      </c>
      <c r="J452" s="21">
        <f t="shared" ref="J452" si="335">SUM(J448:J451)</f>
        <v>0</v>
      </c>
      <c r="K452" s="27"/>
      <c r="L452" s="21">
        <f t="shared" ref="L452" ca="1" si="3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7">SUM(G453:G458)</f>
        <v>0</v>
      </c>
      <c r="H459" s="21">
        <f t="shared" ref="H459" si="338">SUM(H453:H458)</f>
        <v>0</v>
      </c>
      <c r="I459" s="21">
        <f t="shared" ref="I459" si="339">SUM(I453:I458)</f>
        <v>0</v>
      </c>
      <c r="J459" s="21">
        <f t="shared" ref="J459" si="340">SUM(J453:J458)</f>
        <v>0</v>
      </c>
      <c r="K459" s="27"/>
      <c r="L459" s="21">
        <f t="shared" ref="L459" ca="1" si="34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2">SUM(G460:G465)</f>
        <v>0</v>
      </c>
      <c r="H466" s="21">
        <f t="shared" ref="H466" si="343">SUM(H460:H465)</f>
        <v>0</v>
      </c>
      <c r="I466" s="21">
        <f t="shared" ref="I466" si="344">SUM(I460:I465)</f>
        <v>0</v>
      </c>
      <c r="J466" s="21">
        <f t="shared" ref="J466" si="345">SUM(J460:J465)</f>
        <v>0</v>
      </c>
      <c r="K466" s="27"/>
      <c r="L466" s="21">
        <f t="shared" ref="L466" ca="1" si="346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7">G433+G437+G447+G452+G459+G466</f>
        <v>0</v>
      </c>
      <c r="H467" s="34">
        <f t="shared" ref="H467" si="348">H433+H437+H447+H452+H459+H466</f>
        <v>0</v>
      </c>
      <c r="I467" s="34">
        <f t="shared" ref="I467" si="349">I433+I437+I447+I452+I459+I466</f>
        <v>0</v>
      </c>
      <c r="J467" s="34">
        <f t="shared" ref="J467" si="350">J433+J437+J447+J452+J459+J466</f>
        <v>0</v>
      </c>
      <c r="K467" s="35"/>
      <c r="L467" s="34">
        <f t="shared" ref="L467" ca="1" si="35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2">SUM(G468:G474)</f>
        <v>0</v>
      </c>
      <c r="H475" s="21">
        <f t="shared" ref="H475" si="353">SUM(H468:H474)</f>
        <v>0</v>
      </c>
      <c r="I475" s="21">
        <f t="shared" ref="I475" si="354">SUM(I468:I474)</f>
        <v>0</v>
      </c>
      <c r="J475" s="21">
        <f t="shared" ref="J475" si="355">SUM(J468:J474)</f>
        <v>0</v>
      </c>
      <c r="K475" s="27"/>
      <c r="L475" s="21">
        <f t="shared" ref="L475:L517" si="356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7">SUM(G476:G478)</f>
        <v>0</v>
      </c>
      <c r="H479" s="21">
        <f t="shared" ref="H479" si="358">SUM(H476:H478)</f>
        <v>0</v>
      </c>
      <c r="I479" s="21">
        <f t="shared" ref="I479" si="359">SUM(I476:I478)</f>
        <v>0</v>
      </c>
      <c r="J479" s="21">
        <f t="shared" ref="J479" si="360">SUM(J476:J478)</f>
        <v>0</v>
      </c>
      <c r="K479" s="27"/>
      <c r="L479" s="21">
        <f t="shared" ref="L479" ca="1" si="36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2">SUM(G480:G488)</f>
        <v>0</v>
      </c>
      <c r="H489" s="21">
        <f t="shared" ref="H489" si="363">SUM(H480:H488)</f>
        <v>0</v>
      </c>
      <c r="I489" s="21">
        <f t="shared" ref="I489" si="364">SUM(I480:I488)</f>
        <v>0</v>
      </c>
      <c r="J489" s="21">
        <f t="shared" ref="J489" si="365">SUM(J480:J488)</f>
        <v>0</v>
      </c>
      <c r="K489" s="27"/>
      <c r="L489" s="21">
        <f t="shared" ref="L489" ca="1" si="366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7">SUM(G490:G493)</f>
        <v>0</v>
      </c>
      <c r="H494" s="21">
        <f t="shared" ref="H494" si="368">SUM(H490:H493)</f>
        <v>0</v>
      </c>
      <c r="I494" s="21">
        <f t="shared" ref="I494" si="369">SUM(I490:I493)</f>
        <v>0</v>
      </c>
      <c r="J494" s="21">
        <f t="shared" ref="J494" si="370">SUM(J490:J493)</f>
        <v>0</v>
      </c>
      <c r="K494" s="27"/>
      <c r="L494" s="21">
        <f t="shared" ref="L494" ca="1" si="37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2">SUM(G495:G500)</f>
        <v>0</v>
      </c>
      <c r="H501" s="21">
        <f t="shared" ref="H501" si="373">SUM(H495:H500)</f>
        <v>0</v>
      </c>
      <c r="I501" s="21">
        <f t="shared" ref="I501" si="374">SUM(I495:I500)</f>
        <v>0</v>
      </c>
      <c r="J501" s="21">
        <f t="shared" ref="J501" si="375">SUM(J495:J500)</f>
        <v>0</v>
      </c>
      <c r="K501" s="27"/>
      <c r="L501" s="21">
        <f t="shared" ref="L501" ca="1" si="37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7">SUM(G502:G507)</f>
        <v>0</v>
      </c>
      <c r="H508" s="21">
        <f t="shared" ref="H508" si="378">SUM(H502:H507)</f>
        <v>0</v>
      </c>
      <c r="I508" s="21">
        <f t="shared" ref="I508" si="379">SUM(I502:I507)</f>
        <v>0</v>
      </c>
      <c r="J508" s="21">
        <f t="shared" ref="J508" si="380">SUM(J502:J507)</f>
        <v>0</v>
      </c>
      <c r="K508" s="27"/>
      <c r="L508" s="21">
        <f t="shared" ref="L508" ca="1" si="38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2">G475+G479+G489+G494+G501+G508</f>
        <v>0</v>
      </c>
      <c r="H509" s="34">
        <f t="shared" ref="H509" si="383">H475+H479+H489+H494+H501+H508</f>
        <v>0</v>
      </c>
      <c r="I509" s="34">
        <f t="shared" ref="I509" si="384">I475+I479+I489+I494+I501+I508</f>
        <v>0</v>
      </c>
      <c r="J509" s="34">
        <f t="shared" ref="J509" si="385">J475+J479+J489+J494+J501+J508</f>
        <v>0</v>
      </c>
      <c r="K509" s="35"/>
      <c r="L509" s="34">
        <f t="shared" ref="L509" ca="1" si="38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7">SUM(G510:G516)</f>
        <v>0</v>
      </c>
      <c r="H517" s="21">
        <f t="shared" ref="H517" si="388">SUM(H510:H516)</f>
        <v>0</v>
      </c>
      <c r="I517" s="21">
        <f t="shared" ref="I517" si="389">SUM(I510:I516)</f>
        <v>0</v>
      </c>
      <c r="J517" s="21">
        <f t="shared" ref="J517" si="390">SUM(J510:J516)</f>
        <v>0</v>
      </c>
      <c r="K517" s="27"/>
      <c r="L517" s="21">
        <f t="shared" si="356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1">SUM(G518:G520)</f>
        <v>0</v>
      </c>
      <c r="H521" s="21">
        <f t="shared" ref="H521" si="392">SUM(H518:H520)</f>
        <v>0</v>
      </c>
      <c r="I521" s="21">
        <f t="shared" ref="I521" si="393">SUM(I518:I520)</f>
        <v>0</v>
      </c>
      <c r="J521" s="21">
        <f t="shared" ref="J521" si="394">SUM(J518:J520)</f>
        <v>0</v>
      </c>
      <c r="K521" s="27"/>
      <c r="L521" s="21">
        <f t="shared" ref="L521" ca="1" si="395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6">SUM(G522:G530)</f>
        <v>0</v>
      </c>
      <c r="H531" s="21">
        <f t="shared" ref="H531" si="397">SUM(H522:H530)</f>
        <v>0</v>
      </c>
      <c r="I531" s="21">
        <f t="shared" ref="I531" si="398">SUM(I522:I530)</f>
        <v>0</v>
      </c>
      <c r="J531" s="21">
        <f t="shared" ref="J531" si="399">SUM(J522:J530)</f>
        <v>0</v>
      </c>
      <c r="K531" s="27"/>
      <c r="L531" s="21">
        <f t="shared" ref="L531" ca="1" si="40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1">SUM(G532:G535)</f>
        <v>0</v>
      </c>
      <c r="H536" s="21">
        <f t="shared" ref="H536" si="402">SUM(H532:H535)</f>
        <v>0</v>
      </c>
      <c r="I536" s="21">
        <f t="shared" ref="I536" si="403">SUM(I532:I535)</f>
        <v>0</v>
      </c>
      <c r="J536" s="21">
        <f t="shared" ref="J536" si="404">SUM(J532:J535)</f>
        <v>0</v>
      </c>
      <c r="K536" s="27"/>
      <c r="L536" s="21">
        <f t="shared" ref="L536" ca="1" si="40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6">SUM(G537:G542)</f>
        <v>0</v>
      </c>
      <c r="H543" s="21">
        <f t="shared" ref="H543" si="407">SUM(H537:H542)</f>
        <v>0</v>
      </c>
      <c r="I543" s="21">
        <f t="shared" ref="I543" si="408">SUM(I537:I542)</f>
        <v>0</v>
      </c>
      <c r="J543" s="21">
        <f t="shared" ref="J543" si="409">SUM(J537:J542)</f>
        <v>0</v>
      </c>
      <c r="K543" s="27"/>
      <c r="L543" s="21">
        <f t="shared" ref="L543" ca="1" si="410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1">SUM(G544:G549)</f>
        <v>0</v>
      </c>
      <c r="H550" s="21">
        <f t="shared" ref="H550" si="412">SUM(H544:H549)</f>
        <v>0</v>
      </c>
      <c r="I550" s="21">
        <f t="shared" ref="I550" si="413">SUM(I544:I549)</f>
        <v>0</v>
      </c>
      <c r="J550" s="21">
        <f t="shared" ref="J550" si="414">SUM(J544:J549)</f>
        <v>0</v>
      </c>
      <c r="K550" s="27"/>
      <c r="L550" s="21">
        <f t="shared" ref="L550" ca="1" si="415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6">G517+G521+G531+G536+G543+G550</f>
        <v>0</v>
      </c>
      <c r="H551" s="34">
        <f t="shared" ref="H551" si="417">H517+H521+H531+H536+H543+H550</f>
        <v>0</v>
      </c>
      <c r="I551" s="34">
        <f t="shared" ref="I551" si="418">I517+I521+I531+I536+I543+I550</f>
        <v>0</v>
      </c>
      <c r="J551" s="34">
        <f t="shared" ref="J551" si="419">J517+J521+J531+J536+J543+J550</f>
        <v>0</v>
      </c>
      <c r="K551" s="35"/>
      <c r="L551" s="34">
        <f t="shared" ref="L551" ca="1" si="420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1">SUM(G552:G558)</f>
        <v>0</v>
      </c>
      <c r="H559" s="21">
        <f t="shared" ref="H559" si="422">SUM(H552:H558)</f>
        <v>0</v>
      </c>
      <c r="I559" s="21">
        <f t="shared" ref="I559" si="423">SUM(I552:I558)</f>
        <v>0</v>
      </c>
      <c r="J559" s="21">
        <f t="shared" ref="J559" si="424">SUM(J552:J558)</f>
        <v>0</v>
      </c>
      <c r="K559" s="27"/>
      <c r="L559" s="21">
        <f t="shared" ref="L559" si="425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6">SUM(G560:G562)</f>
        <v>0</v>
      </c>
      <c r="H563" s="21">
        <f t="shared" ref="H563" si="427">SUM(H560:H562)</f>
        <v>0</v>
      </c>
      <c r="I563" s="21">
        <f t="shared" ref="I563" si="428">SUM(I560:I562)</f>
        <v>0</v>
      </c>
      <c r="J563" s="21">
        <f t="shared" ref="J563" si="429">SUM(J560:J562)</f>
        <v>0</v>
      </c>
      <c r="K563" s="27"/>
      <c r="L563" s="21">
        <f t="shared" ref="L563" ca="1" si="430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1">SUM(G564:G572)</f>
        <v>0</v>
      </c>
      <c r="H573" s="21">
        <f t="shared" ref="H573" si="432">SUM(H564:H572)</f>
        <v>0</v>
      </c>
      <c r="I573" s="21">
        <f t="shared" ref="I573" si="433">SUM(I564:I572)</f>
        <v>0</v>
      </c>
      <c r="J573" s="21">
        <f t="shared" ref="J573" si="434">SUM(J564:J572)</f>
        <v>0</v>
      </c>
      <c r="K573" s="27"/>
      <c r="L573" s="21">
        <f t="shared" ref="L573" ca="1" si="43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6">SUM(G574:G577)</f>
        <v>0</v>
      </c>
      <c r="H578" s="21">
        <f t="shared" ref="H578" si="437">SUM(H574:H577)</f>
        <v>0</v>
      </c>
      <c r="I578" s="21">
        <f t="shared" ref="I578" si="438">SUM(I574:I577)</f>
        <v>0</v>
      </c>
      <c r="J578" s="21">
        <f t="shared" ref="J578" si="439">SUM(J574:J577)</f>
        <v>0</v>
      </c>
      <c r="K578" s="27"/>
      <c r="L578" s="21">
        <f t="shared" ref="L578" ca="1" si="440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1">SUM(G579:G584)</f>
        <v>0</v>
      </c>
      <c r="H585" s="21">
        <f t="shared" ref="H585" si="442">SUM(H579:H584)</f>
        <v>0</v>
      </c>
      <c r="I585" s="21">
        <f t="shared" ref="I585" si="443">SUM(I579:I584)</f>
        <v>0</v>
      </c>
      <c r="J585" s="21">
        <f t="shared" ref="J585" si="444">SUM(J579:J584)</f>
        <v>0</v>
      </c>
      <c r="K585" s="27"/>
      <c r="L585" s="21">
        <f t="shared" ref="L585" ca="1" si="445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6">SUM(G586:G591)</f>
        <v>0</v>
      </c>
      <c r="H592" s="21">
        <f t="shared" ref="H592" si="447">SUM(H586:H591)</f>
        <v>0</v>
      </c>
      <c r="I592" s="21">
        <f t="shared" ref="I592" si="448">SUM(I586:I591)</f>
        <v>0</v>
      </c>
      <c r="J592" s="21">
        <f t="shared" ref="J592" si="449">SUM(J586:J591)</f>
        <v>0</v>
      </c>
      <c r="K592" s="27"/>
      <c r="L592" s="21">
        <f t="shared" ref="L592" ca="1" si="450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1">G559+G563+G573+G578+G585+G592</f>
        <v>0</v>
      </c>
      <c r="H593" s="40">
        <f t="shared" ref="H593" si="452">H559+H563+H573+H578+H585+H592</f>
        <v>0</v>
      </c>
      <c r="I593" s="40">
        <f t="shared" ref="I593" si="453">I559+I563+I573+I578+I585+I592</f>
        <v>0</v>
      </c>
      <c r="J593" s="40">
        <f t="shared" ref="J593" si="454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1401.5</v>
      </c>
      <c r="G594" s="42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44.030999999999999</v>
      </c>
      <c r="H594" s="42">
        <f t="shared" si="455"/>
        <v>45.386999999999993</v>
      </c>
      <c r="I594" s="42">
        <f t="shared" si="455"/>
        <v>9176.655999999999</v>
      </c>
      <c r="J594" s="42">
        <f t="shared" si="455"/>
        <v>1447.1960000000001</v>
      </c>
      <c r="K594" s="42"/>
      <c r="L594" s="42" t="e">
        <f t="shared" ca="1" si="455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2023-10-26T05:03:14Z</dcterms:modified>
</cp:coreProperties>
</file>